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7/"/>
    </mc:Choice>
  </mc:AlternateContent>
  <bookViews>
    <workbookView xWindow="13560" yWindow="760" windowWidth="22740" windowHeight="198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2" i="1" l="1"/>
  <c r="M30" i="1"/>
  <c r="L53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K30" i="1"/>
  <c r="J30" i="1"/>
  <c r="J53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30" i="1"/>
  <c r="E53" i="1"/>
  <c r="D53" i="1"/>
  <c r="C53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30" i="1"/>
  <c r="H53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30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3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" i="1"/>
</calcChain>
</file>

<file path=xl/sharedStrings.xml><?xml version="1.0" encoding="utf-8"?>
<sst xmlns="http://schemas.openxmlformats.org/spreadsheetml/2006/main" count="40" uniqueCount="40">
  <si>
    <t xml:space="preserve">    Under 5 years</t>
  </si>
  <si>
    <t xml:space="preserve">    5 to 9 years</t>
  </si>
  <si>
    <t xml:space="preserve">    10 to 14 years</t>
  </si>
  <si>
    <t xml:space="preserve">    15 to 17 years</t>
  </si>
  <si>
    <t xml:space="preserve">    18 and 19 years</t>
  </si>
  <si>
    <t xml:space="preserve">    20 years</t>
  </si>
  <si>
    <t xml:space="preserve">    21 years</t>
  </si>
  <si>
    <t xml:space="preserve">    22 to 24 years</t>
  </si>
  <si>
    <t xml:space="preserve">    25 to 29 years</t>
  </si>
  <si>
    <t xml:space="preserve">    30 to 34 years</t>
  </si>
  <si>
    <t xml:space="preserve">    35 to 39 years</t>
  </si>
  <si>
    <t xml:space="preserve">    40 to 44 years</t>
  </si>
  <si>
    <t xml:space="preserve">    45 to 49 years</t>
  </si>
  <si>
    <t xml:space="preserve">    50 to 54 years</t>
  </si>
  <si>
    <t xml:space="preserve">    55 to 59 years</t>
  </si>
  <si>
    <t xml:space="preserve">    60 and 61 years</t>
  </si>
  <si>
    <t xml:space="preserve">    62 to 64 years</t>
  </si>
  <si>
    <t xml:space="preserve">    65 and 66 years</t>
  </si>
  <si>
    <t xml:space="preserve">    67 to 69 years</t>
  </si>
  <si>
    <t xml:space="preserve">    70 to 74 years</t>
  </si>
  <si>
    <t xml:space="preserve">    75 to 79 years</t>
  </si>
  <si>
    <t xml:space="preserve">    80 to 84 years</t>
  </si>
  <si>
    <t xml:space="preserve">    85 years and over</t>
  </si>
  <si>
    <t>Total par sexe</t>
  </si>
  <si>
    <t>male</t>
  </si>
  <si>
    <t>female</t>
  </si>
  <si>
    <t>Total</t>
  </si>
  <si>
    <t>Proportion f</t>
  </si>
  <si>
    <t xml:space="preserve">Si la proportion est constante, elle a pour EMV la proportion moyenne 0,50797191. </t>
  </si>
  <si>
    <t xml:space="preserve">On va faire un test d'indépendance de âge et sexe. </t>
  </si>
  <si>
    <t>âge\sexe</t>
  </si>
  <si>
    <t>f</t>
  </si>
  <si>
    <t>m</t>
  </si>
  <si>
    <t>fo</t>
  </si>
  <si>
    <t>ft</t>
  </si>
  <si>
    <t>(fo-ft)^2/ft</t>
  </si>
  <si>
    <t>chi2obs</t>
  </si>
  <si>
    <t>DDL</t>
  </si>
  <si>
    <t>p-valeur</t>
  </si>
  <si>
    <t>Indépendance refusée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</si>
</sst>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0"/>
      <color indexed="8"/>
      <name val="SansSerif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SansSerif"/>
    </font>
    <font>
      <sz val="12"/>
      <color indexed="8"/>
      <name val="SansSerif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horizontal="left" vertical="top" wrapText="1"/>
    </xf>
    <xf numFmtId="0" fontId="0" fillId="0" borderId="1" xfId="0" applyBorder="1"/>
    <xf numFmtId="0" fontId="0" fillId="4" borderId="1" xfId="0" applyFill="1" applyBorder="1"/>
    <xf numFmtId="0" fontId="1" fillId="2" borderId="0" xfId="0" applyNumberFormat="1" applyFont="1" applyFill="1" applyBorder="1" applyAlignment="1">
      <alignment horizontal="left" vertical="top"/>
    </xf>
    <xf numFmtId="0" fontId="5" fillId="5" borderId="1" xfId="0" applyNumberFormat="1" applyFont="1" applyFill="1" applyBorder="1" applyAlignment="1">
      <alignment horizontal="left" vertical="top" wrapText="1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Histogramme proportion femmes par tranches d'âge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Feuil1!$A$3:$A$25</c:f>
              <c:strCache>
                <c:ptCount val="23"/>
                <c:pt idx="0">
                  <c:v>    Under 5 years</c:v>
                </c:pt>
                <c:pt idx="1">
                  <c:v>    5 to 9 years</c:v>
                </c:pt>
                <c:pt idx="2">
                  <c:v>    10 to 14 years</c:v>
                </c:pt>
                <c:pt idx="3">
                  <c:v>    15 to 17 years</c:v>
                </c:pt>
                <c:pt idx="4">
                  <c:v>    18 and 19 years</c:v>
                </c:pt>
                <c:pt idx="5">
                  <c:v>    20 years</c:v>
                </c:pt>
                <c:pt idx="6">
                  <c:v>    21 years</c:v>
                </c:pt>
                <c:pt idx="7">
                  <c:v>    22 to 24 years</c:v>
                </c:pt>
                <c:pt idx="8">
                  <c:v>    25 to 29 years</c:v>
                </c:pt>
                <c:pt idx="9">
                  <c:v>    30 to 34 years</c:v>
                </c:pt>
                <c:pt idx="10">
                  <c:v>    35 to 39 years</c:v>
                </c:pt>
                <c:pt idx="11">
                  <c:v>    40 to 44 years</c:v>
                </c:pt>
                <c:pt idx="12">
                  <c:v>    45 to 49 years</c:v>
                </c:pt>
                <c:pt idx="13">
                  <c:v>    50 to 54 years</c:v>
                </c:pt>
                <c:pt idx="14">
                  <c:v>    55 to 59 years</c:v>
                </c:pt>
                <c:pt idx="15">
                  <c:v>    60 and 61 years</c:v>
                </c:pt>
                <c:pt idx="16">
                  <c:v>    62 to 64 years</c:v>
                </c:pt>
                <c:pt idx="17">
                  <c:v>    65 and 66 years</c:v>
                </c:pt>
                <c:pt idx="18">
                  <c:v>    67 to 69 years</c:v>
                </c:pt>
                <c:pt idx="19">
                  <c:v>    70 to 74 years</c:v>
                </c:pt>
                <c:pt idx="20">
                  <c:v>    75 to 79 years</c:v>
                </c:pt>
                <c:pt idx="21">
                  <c:v>    80 to 84 years</c:v>
                </c:pt>
                <c:pt idx="22">
                  <c:v>    85 years and over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Feuil1!$E$3:$E$25</c:f>
              <c:numCache>
                <c:formatCode>General</c:formatCode>
                <c:ptCount val="23"/>
                <c:pt idx="0">
                  <c:v>0.48896626148088</c:v>
                </c:pt>
                <c:pt idx="1">
                  <c:v>0.489310496907079</c:v>
                </c:pt>
                <c:pt idx="2">
                  <c:v>0.489265846368043</c:v>
                </c:pt>
                <c:pt idx="3">
                  <c:v>0.487925096975474</c:v>
                </c:pt>
                <c:pt idx="4">
                  <c:v>0.487065919313517</c:v>
                </c:pt>
                <c:pt idx="5">
                  <c:v>0.486298012444912</c:v>
                </c:pt>
                <c:pt idx="6">
                  <c:v>0.487459331369284</c:v>
                </c:pt>
                <c:pt idx="7">
                  <c:v>0.48857939184884</c:v>
                </c:pt>
                <c:pt idx="8">
                  <c:v>0.493520557876045</c:v>
                </c:pt>
                <c:pt idx="9">
                  <c:v>0.498396333132376</c:v>
                </c:pt>
                <c:pt idx="10">
                  <c:v>0.50142638552337</c:v>
                </c:pt>
                <c:pt idx="11">
                  <c:v>0.503225504286183</c:v>
                </c:pt>
                <c:pt idx="12">
                  <c:v>0.505297054313711</c:v>
                </c:pt>
                <c:pt idx="13">
                  <c:v>0.509382082254371</c:v>
                </c:pt>
                <c:pt idx="14">
                  <c:v>0.515585578803718</c:v>
                </c:pt>
                <c:pt idx="15">
                  <c:v>0.518591410235314</c:v>
                </c:pt>
                <c:pt idx="16">
                  <c:v>0.522398768746884</c:v>
                </c:pt>
                <c:pt idx="17">
                  <c:v>0.525235670748404</c:v>
                </c:pt>
                <c:pt idx="18">
                  <c:v>0.528980152450528</c:v>
                </c:pt>
                <c:pt idx="19">
                  <c:v>0.540268108689302</c:v>
                </c:pt>
                <c:pt idx="20">
                  <c:v>0.55803687105351</c:v>
                </c:pt>
                <c:pt idx="21">
                  <c:v>0.590687419565824</c:v>
                </c:pt>
                <c:pt idx="22">
                  <c:v>0.66309908209671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6564976"/>
        <c:axId val="1208862624"/>
      </c:barChart>
      <c:catAx>
        <c:axId val="112656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8862624"/>
        <c:crosses val="autoZero"/>
        <c:auto val="1"/>
        <c:lblAlgn val="ctr"/>
        <c:lblOffset val="100"/>
        <c:noMultiLvlLbl val="0"/>
      </c:catAx>
      <c:valAx>
        <c:axId val="120886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656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0</xdr:row>
      <xdr:rowOff>171450</xdr:rowOff>
    </xdr:from>
    <xdr:to>
      <xdr:col>12</xdr:col>
      <xdr:colOff>584200</xdr:colOff>
      <xdr:row>21</xdr:row>
      <xdr:rowOff>152400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topLeftCell="B19" workbookViewId="0">
      <selection activeCell="M43" sqref="M43"/>
    </sheetView>
  </sheetViews>
  <sheetFormatPr baseColWidth="10" defaultRowHeight="16" x14ac:dyDescent="0.2"/>
  <cols>
    <col min="1" max="1" width="13.83203125" customWidth="1"/>
    <col min="8" max="8" width="11.83203125" bestFit="1" customWidth="1"/>
    <col min="10" max="10" width="11.83203125" bestFit="1" customWidth="1"/>
  </cols>
  <sheetData>
    <row r="1" spans="1:5" x14ac:dyDescent="0.2">
      <c r="A1" s="1"/>
      <c r="B1" s="1" t="s">
        <v>24</v>
      </c>
      <c r="C1" s="1" t="s">
        <v>25</v>
      </c>
      <c r="D1" s="2" t="s">
        <v>26</v>
      </c>
      <c r="E1" s="1" t="s">
        <v>27</v>
      </c>
    </row>
    <row r="2" spans="1:5" x14ac:dyDescent="0.2">
      <c r="A2" s="1" t="s">
        <v>23</v>
      </c>
      <c r="B2" s="1">
        <v>155734280</v>
      </c>
      <c r="C2" s="1">
        <v>160780741</v>
      </c>
      <c r="D2" s="1">
        <f>SUM(B2:C2)</f>
        <v>316515021</v>
      </c>
      <c r="E2" s="4">
        <f>C2/D2</f>
        <v>0.50797191391431629</v>
      </c>
    </row>
    <row r="3" spans="1:5" ht="16" customHeight="1" x14ac:dyDescent="0.2">
      <c r="A3" s="1" t="s">
        <v>0</v>
      </c>
      <c r="B3" s="1">
        <v>10175713</v>
      </c>
      <c r="C3" s="1">
        <v>9736305</v>
      </c>
      <c r="D3" s="1">
        <f>SUM(B3:C3)</f>
        <v>19912018</v>
      </c>
      <c r="E3" s="3">
        <f t="shared" ref="E3:E25" si="0">C3/D3</f>
        <v>0.48896626148088052</v>
      </c>
    </row>
    <row r="4" spans="1:5" x14ac:dyDescent="0.2">
      <c r="A4" s="1" t="s">
        <v>1</v>
      </c>
      <c r="B4" s="1">
        <v>10470147</v>
      </c>
      <c r="C4" s="1">
        <v>10031835</v>
      </c>
      <c r="D4" s="1">
        <f>SUM(B4:C4)</f>
        <v>20501982</v>
      </c>
      <c r="E4" s="3">
        <f t="shared" si="0"/>
        <v>0.48931049690707951</v>
      </c>
    </row>
    <row r="5" spans="1:5" ht="16" customHeight="1" x14ac:dyDescent="0.2">
      <c r="A5" s="1" t="s">
        <v>2</v>
      </c>
      <c r="B5" s="1">
        <v>10561873</v>
      </c>
      <c r="C5" s="1">
        <v>10117913</v>
      </c>
      <c r="D5" s="1">
        <f>SUM(B5:C5)</f>
        <v>20679786</v>
      </c>
      <c r="E5" s="3">
        <f t="shared" si="0"/>
        <v>0.48926584636804271</v>
      </c>
    </row>
    <row r="6" spans="1:5" ht="16" customHeight="1" x14ac:dyDescent="0.2">
      <c r="A6" s="1" t="s">
        <v>3</v>
      </c>
      <c r="B6" s="1">
        <v>6447043</v>
      </c>
      <c r="C6" s="1">
        <v>6142996</v>
      </c>
      <c r="D6" s="1">
        <f>SUM(B6:C6)</f>
        <v>12590039</v>
      </c>
      <c r="E6" s="3">
        <f t="shared" si="0"/>
        <v>0.48792509697547404</v>
      </c>
    </row>
    <row r="7" spans="1:5" ht="16" customHeight="1" x14ac:dyDescent="0.2">
      <c r="A7" s="1" t="s">
        <v>4</v>
      </c>
      <c r="B7" s="1">
        <v>4495581</v>
      </c>
      <c r="C7" s="1">
        <v>4268861</v>
      </c>
      <c r="D7" s="1">
        <f>SUM(B7:C7)</f>
        <v>8764442</v>
      </c>
      <c r="E7" s="3">
        <f t="shared" si="0"/>
        <v>0.48706591931351706</v>
      </c>
    </row>
    <row r="8" spans="1:5" x14ac:dyDescent="0.2">
      <c r="A8" s="1" t="s">
        <v>5</v>
      </c>
      <c r="B8" s="1">
        <v>2453321</v>
      </c>
      <c r="C8" s="1">
        <v>2322446</v>
      </c>
      <c r="D8" s="1">
        <f>SUM(B8:C8)</f>
        <v>4775767</v>
      </c>
      <c r="E8" s="3">
        <f t="shared" si="0"/>
        <v>0.486298012444912</v>
      </c>
    </row>
    <row r="9" spans="1:5" x14ac:dyDescent="0.2">
      <c r="A9" s="1" t="s">
        <v>6</v>
      </c>
      <c r="B9" s="1">
        <v>2400843</v>
      </c>
      <c r="C9" s="1">
        <v>2283357</v>
      </c>
      <c r="D9" s="1">
        <f>SUM(B9:C9)</f>
        <v>4684200</v>
      </c>
      <c r="E9" s="3">
        <f t="shared" si="0"/>
        <v>0.48745933136928399</v>
      </c>
    </row>
    <row r="10" spans="1:5" ht="16" customHeight="1" x14ac:dyDescent="0.2">
      <c r="A10" s="1" t="s">
        <v>7</v>
      </c>
      <c r="B10" s="1">
        <v>6722248</v>
      </c>
      <c r="C10" s="1">
        <v>6422017</v>
      </c>
      <c r="D10" s="1">
        <f>SUM(B10:C10)</f>
        <v>13144265</v>
      </c>
      <c r="E10" s="3">
        <f t="shared" si="0"/>
        <v>0.48857939184884053</v>
      </c>
    </row>
    <row r="11" spans="1:5" ht="16" customHeight="1" x14ac:dyDescent="0.2">
      <c r="A11" s="1" t="s">
        <v>8</v>
      </c>
      <c r="B11" s="1">
        <v>10989596</v>
      </c>
      <c r="C11" s="1">
        <v>10708414</v>
      </c>
      <c r="D11" s="1">
        <f>SUM(B11:C11)</f>
        <v>21698010</v>
      </c>
      <c r="E11" s="3">
        <f t="shared" si="0"/>
        <v>0.49352055787604487</v>
      </c>
    </row>
    <row r="12" spans="1:5" ht="16" customHeight="1" x14ac:dyDescent="0.2">
      <c r="A12" s="1" t="s">
        <v>9</v>
      </c>
      <c r="B12" s="1">
        <v>10625791</v>
      </c>
      <c r="C12" s="1">
        <v>10557848</v>
      </c>
      <c r="D12" s="1">
        <f>SUM(B12:C12)</f>
        <v>21183639</v>
      </c>
      <c r="E12" s="3">
        <f t="shared" si="0"/>
        <v>0.49839633313237636</v>
      </c>
    </row>
    <row r="13" spans="1:5" ht="16" customHeight="1" x14ac:dyDescent="0.2">
      <c r="A13" s="1" t="s">
        <v>10</v>
      </c>
      <c r="B13" s="1">
        <v>9899569</v>
      </c>
      <c r="C13" s="1">
        <v>9956213</v>
      </c>
      <c r="D13" s="1">
        <f>SUM(B13:C13)</f>
        <v>19855782</v>
      </c>
      <c r="E13" s="3">
        <f t="shared" si="0"/>
        <v>0.50142638552337049</v>
      </c>
    </row>
    <row r="14" spans="1:5" ht="16" customHeight="1" x14ac:dyDescent="0.2">
      <c r="A14" s="1" t="s">
        <v>11</v>
      </c>
      <c r="B14" s="1">
        <v>10330986</v>
      </c>
      <c r="C14" s="1">
        <v>10465142</v>
      </c>
      <c r="D14" s="1">
        <f>SUM(B14:C14)</f>
        <v>20796128</v>
      </c>
      <c r="E14" s="3">
        <f t="shared" si="0"/>
        <v>0.50322550428618251</v>
      </c>
    </row>
    <row r="15" spans="1:5" ht="16" customHeight="1" x14ac:dyDescent="0.2">
      <c r="A15" s="1" t="s">
        <v>12</v>
      </c>
      <c r="B15" s="1">
        <v>10571984</v>
      </c>
      <c r="C15" s="1">
        <v>10798384</v>
      </c>
      <c r="D15" s="1">
        <f>SUM(B15:C15)</f>
        <v>21370368</v>
      </c>
      <c r="E15" s="3">
        <f t="shared" si="0"/>
        <v>0.50529705431371141</v>
      </c>
    </row>
    <row r="16" spans="1:5" ht="16" customHeight="1" x14ac:dyDescent="0.2">
      <c r="A16" s="1" t="s">
        <v>13</v>
      </c>
      <c r="B16" s="1">
        <v>11051409</v>
      </c>
      <c r="C16" s="1">
        <v>11474081</v>
      </c>
      <c r="D16" s="1">
        <f>SUM(B16:C16)</f>
        <v>22525490</v>
      </c>
      <c r="E16" s="3">
        <f t="shared" si="0"/>
        <v>0.50938208225437054</v>
      </c>
    </row>
    <row r="17" spans="1:13" ht="16" customHeight="1" x14ac:dyDescent="0.2">
      <c r="A17" s="1" t="s">
        <v>14</v>
      </c>
      <c r="B17" s="1">
        <v>10173646</v>
      </c>
      <c r="C17" s="1">
        <v>10828301</v>
      </c>
      <c r="D17" s="1">
        <f>SUM(B17:C17)</f>
        <v>21001947</v>
      </c>
      <c r="E17" s="3">
        <f t="shared" si="0"/>
        <v>0.51558557880371758</v>
      </c>
    </row>
    <row r="18" spans="1:13" ht="16" customHeight="1" x14ac:dyDescent="0.2">
      <c r="A18" s="1" t="s">
        <v>15</v>
      </c>
      <c r="B18" s="1">
        <v>3730038</v>
      </c>
      <c r="C18" s="1">
        <v>4018137</v>
      </c>
      <c r="D18" s="1">
        <f>SUM(B18:C18)</f>
        <v>7748175</v>
      </c>
      <c r="E18" s="3">
        <f t="shared" si="0"/>
        <v>0.51859141023531352</v>
      </c>
    </row>
    <row r="19" spans="1:13" ht="16" customHeight="1" x14ac:dyDescent="0.2">
      <c r="A19" s="1" t="s">
        <v>16</v>
      </c>
      <c r="B19" s="1">
        <v>5094814</v>
      </c>
      <c r="C19" s="1">
        <v>5572692</v>
      </c>
      <c r="D19" s="1">
        <f>SUM(B19:C19)</f>
        <v>10667506</v>
      </c>
      <c r="E19" s="3">
        <f t="shared" si="0"/>
        <v>0.52239876874688418</v>
      </c>
    </row>
    <row r="20" spans="1:13" ht="16" customHeight="1" x14ac:dyDescent="0.2">
      <c r="A20" s="1" t="s">
        <v>17</v>
      </c>
      <c r="B20" s="1">
        <v>3060112</v>
      </c>
      <c r="C20" s="1">
        <v>3385427</v>
      </c>
      <c r="D20" s="1">
        <f>SUM(B20:C20)</f>
        <v>6445539</v>
      </c>
      <c r="E20" s="3">
        <f t="shared" si="0"/>
        <v>0.52523567074840449</v>
      </c>
    </row>
    <row r="21" spans="1:13" ht="16" customHeight="1" x14ac:dyDescent="0.2">
      <c r="A21" s="1" t="s">
        <v>18</v>
      </c>
      <c r="B21" s="1">
        <v>3816159</v>
      </c>
      <c r="C21" s="1">
        <v>4285748</v>
      </c>
      <c r="D21" s="1">
        <f>SUM(B21:C21)</f>
        <v>8101907</v>
      </c>
      <c r="E21" s="3">
        <f t="shared" si="0"/>
        <v>0.52898015245052799</v>
      </c>
    </row>
    <row r="22" spans="1:13" ht="16" customHeight="1" x14ac:dyDescent="0.2">
      <c r="A22" s="1" t="s">
        <v>19</v>
      </c>
      <c r="B22" s="1">
        <v>4867513</v>
      </c>
      <c r="C22" s="1">
        <v>5720208</v>
      </c>
      <c r="D22" s="1">
        <f>SUM(B22:C22)</f>
        <v>10587721</v>
      </c>
      <c r="E22" s="3">
        <f t="shared" si="0"/>
        <v>0.54026810868930153</v>
      </c>
    </row>
    <row r="23" spans="1:13" ht="16" customHeight="1" x14ac:dyDescent="0.2">
      <c r="A23" s="1" t="s">
        <v>20</v>
      </c>
      <c r="B23" s="1">
        <v>3416432</v>
      </c>
      <c r="C23" s="1">
        <v>4313697</v>
      </c>
      <c r="D23" s="1">
        <f>SUM(B23:C23)</f>
        <v>7730129</v>
      </c>
      <c r="E23" s="3">
        <f t="shared" si="0"/>
        <v>0.55803687105351019</v>
      </c>
    </row>
    <row r="24" spans="1:13" ht="16" customHeight="1" x14ac:dyDescent="0.2">
      <c r="A24" s="1" t="s">
        <v>21</v>
      </c>
      <c r="B24" s="1">
        <v>2378691</v>
      </c>
      <c r="C24" s="1">
        <v>3432738</v>
      </c>
      <c r="D24" s="1">
        <f>SUM(B24:C24)</f>
        <v>5811429</v>
      </c>
      <c r="E24" s="3">
        <f t="shared" si="0"/>
        <v>0.59068741956582449</v>
      </c>
    </row>
    <row r="25" spans="1:13" ht="16" customHeight="1" x14ac:dyDescent="0.2">
      <c r="A25" s="1" t="s">
        <v>22</v>
      </c>
      <c r="B25" s="1">
        <v>2000771</v>
      </c>
      <c r="C25" s="1">
        <v>3937981</v>
      </c>
      <c r="D25" s="1">
        <f>SUM(B25:C25)</f>
        <v>5938752</v>
      </c>
      <c r="E25" s="3">
        <f t="shared" si="0"/>
        <v>0.66309908209670987</v>
      </c>
    </row>
    <row r="27" spans="1:13" x14ac:dyDescent="0.2">
      <c r="A27" s="5" t="s">
        <v>28</v>
      </c>
    </row>
    <row r="28" spans="1:13" x14ac:dyDescent="0.2">
      <c r="A28" s="5" t="s">
        <v>29</v>
      </c>
    </row>
    <row r="29" spans="1:13" x14ac:dyDescent="0.2">
      <c r="B29" t="s">
        <v>30</v>
      </c>
      <c r="C29" t="s">
        <v>31</v>
      </c>
      <c r="D29" t="s">
        <v>32</v>
      </c>
      <c r="F29" t="s">
        <v>33</v>
      </c>
      <c r="H29" t="s">
        <v>34</v>
      </c>
      <c r="J29" t="s">
        <v>35</v>
      </c>
    </row>
    <row r="30" spans="1:13" x14ac:dyDescent="0.2">
      <c r="B30">
        <v>1</v>
      </c>
      <c r="C30" s="6">
        <v>10175713</v>
      </c>
      <c r="D30" s="6">
        <v>9736305</v>
      </c>
      <c r="E30" s="8">
        <f>SUM(C30:D30)</f>
        <v>19912018</v>
      </c>
      <c r="F30" s="7">
        <f>C30/$D$2</f>
        <v>3.2149226181590919E-2</v>
      </c>
      <c r="G30" s="7">
        <f>D30/$D$2</f>
        <v>3.0760957155331975E-2</v>
      </c>
      <c r="H30" s="8">
        <f>$E30*C$53/$E$53^2</f>
        <v>3.0953577102565643E-2</v>
      </c>
      <c r="I30" s="8">
        <f>$E30*D$53/$E$53^2</f>
        <v>3.1956606234357247E-2</v>
      </c>
      <c r="J30" s="9">
        <f>(F30-H30)^2/H30</f>
        <v>4.618454001090225E-5</v>
      </c>
      <c r="K30" s="9">
        <f>(G30-I30)^2/I30</f>
        <v>4.4734935546347622E-5</v>
      </c>
      <c r="L30" t="s">
        <v>36</v>
      </c>
      <c r="M30">
        <f>E53*L53</f>
        <v>1082307.0278585292</v>
      </c>
    </row>
    <row r="31" spans="1:13" x14ac:dyDescent="0.2">
      <c r="B31">
        <f>B30+1</f>
        <v>2</v>
      </c>
      <c r="C31" s="6">
        <v>10470147</v>
      </c>
      <c r="D31" s="6">
        <v>10031835</v>
      </c>
      <c r="E31" s="8">
        <f t="shared" ref="E31:E53" si="1">SUM(C31:D31)</f>
        <v>20501982</v>
      </c>
      <c r="F31" s="7">
        <f t="shared" ref="F31:G52" si="2">C31/$D$2</f>
        <v>3.307946323343687E-2</v>
      </c>
      <c r="G31" s="7">
        <f t="shared" si="2"/>
        <v>3.1694656918036128E-2</v>
      </c>
      <c r="H31" s="8">
        <f t="shared" ref="H31:I52" si="3">$E31*C$53/$E$53^2</f>
        <v>3.1870686366013375E-2</v>
      </c>
      <c r="I31" s="8">
        <f t="shared" si="3"/>
        <v>3.2903433785459617E-2</v>
      </c>
      <c r="J31" s="9">
        <f t="shared" ref="J31:J52" si="4">(F31-H31)^2/H31</f>
        <v>4.5845938127529895E-5</v>
      </c>
      <c r="K31" s="9">
        <f t="shared" ref="K31:K52" si="5">(G31-I31)^2/I31</f>
        <v>4.4406961435855884E-5</v>
      </c>
      <c r="L31" t="s">
        <v>37</v>
      </c>
      <c r="M31">
        <v>22</v>
      </c>
    </row>
    <row r="32" spans="1:13" x14ac:dyDescent="0.2">
      <c r="B32">
        <f t="shared" ref="B32:B57" si="6">B31+1</f>
        <v>3</v>
      </c>
      <c r="C32" s="6">
        <v>10561873</v>
      </c>
      <c r="D32" s="6">
        <v>10117913</v>
      </c>
      <c r="E32" s="8">
        <f t="shared" si="1"/>
        <v>20679786</v>
      </c>
      <c r="F32" s="7">
        <f t="shared" si="2"/>
        <v>3.3369263065717185E-2</v>
      </c>
      <c r="G32" s="7">
        <f t="shared" si="2"/>
        <v>3.1966612415528929E-2</v>
      </c>
      <c r="H32" s="8">
        <f t="shared" si="3"/>
        <v>3.2147085765770078E-2</v>
      </c>
      <c r="I32" s="8">
        <f t="shared" si="3"/>
        <v>3.3188789715476036E-2</v>
      </c>
      <c r="J32" s="9">
        <f t="shared" si="4"/>
        <v>4.6465093706767555E-5</v>
      </c>
      <c r="K32" s="9">
        <f t="shared" si="5"/>
        <v>4.5006683440748523E-5</v>
      </c>
      <c r="L32" t="s">
        <v>38</v>
      </c>
      <c r="M32" s="10">
        <f>1-_xlfn.CHISQ.DIST(M30,22,1)</f>
        <v>0</v>
      </c>
    </row>
    <row r="33" spans="2:13" x14ac:dyDescent="0.2">
      <c r="B33">
        <f t="shared" si="6"/>
        <v>4</v>
      </c>
      <c r="C33" s="6">
        <v>6447043</v>
      </c>
      <c r="D33" s="6">
        <v>6142996</v>
      </c>
      <c r="E33" s="8">
        <f t="shared" si="1"/>
        <v>12590039</v>
      </c>
      <c r="F33" s="7">
        <f t="shared" si="2"/>
        <v>2.0368837408193653E-2</v>
      </c>
      <c r="G33" s="7">
        <f t="shared" si="2"/>
        <v>1.9408228969960955E-2</v>
      </c>
      <c r="H33" s="8">
        <f t="shared" si="3"/>
        <v>1.9571433840146611E-2</v>
      </c>
      <c r="I33" s="8">
        <f t="shared" si="3"/>
        <v>2.0205632538007993E-2</v>
      </c>
      <c r="J33" s="9">
        <f t="shared" si="4"/>
        <v>3.2488802584807984E-5</v>
      </c>
      <c r="K33" s="9">
        <f t="shared" si="5"/>
        <v>3.1469069287391613E-5</v>
      </c>
      <c r="L33" s="11" t="s">
        <v>39</v>
      </c>
      <c r="M33" s="11"/>
    </row>
    <row r="34" spans="2:13" x14ac:dyDescent="0.2">
      <c r="B34">
        <f t="shared" si="6"/>
        <v>5</v>
      </c>
      <c r="C34" s="6">
        <v>4495581</v>
      </c>
      <c r="D34" s="6">
        <v>4268861</v>
      </c>
      <c r="E34" s="8">
        <f t="shared" si="1"/>
        <v>8764442</v>
      </c>
      <c r="F34" s="7">
        <f t="shared" si="2"/>
        <v>1.4203373305306733E-2</v>
      </c>
      <c r="G34" s="7">
        <f t="shared" si="2"/>
        <v>1.3487072387632434E-2</v>
      </c>
      <c r="H34" s="8">
        <f t="shared" si="3"/>
        <v>1.3624476997156422E-2</v>
      </c>
      <c r="I34" s="8">
        <f t="shared" si="3"/>
        <v>1.4065968695782742E-2</v>
      </c>
      <c r="J34" s="9">
        <f t="shared" si="4"/>
        <v>2.4596976137873314E-5</v>
      </c>
      <c r="K34" s="9">
        <f t="shared" si="5"/>
        <v>2.3824945358404806E-5</v>
      </c>
    </row>
    <row r="35" spans="2:13" x14ac:dyDescent="0.2">
      <c r="B35">
        <f t="shared" si="6"/>
        <v>6</v>
      </c>
      <c r="C35" s="6">
        <v>2453321</v>
      </c>
      <c r="D35" s="6">
        <v>2322446</v>
      </c>
      <c r="E35" s="8">
        <f t="shared" si="1"/>
        <v>4775767</v>
      </c>
      <c r="F35" s="7">
        <f t="shared" si="2"/>
        <v>7.7510413005011857E-3</v>
      </c>
      <c r="G35" s="7">
        <f t="shared" si="2"/>
        <v>7.3375538154949052E-3</v>
      </c>
      <c r="H35" s="8">
        <f t="shared" si="3"/>
        <v>7.4240125766453511E-3</v>
      </c>
      <c r="I35" s="8">
        <f t="shared" si="3"/>
        <v>7.6645825393507382E-3</v>
      </c>
      <c r="J35" s="9">
        <f t="shared" si="4"/>
        <v>1.4405658008071655E-5</v>
      </c>
      <c r="K35" s="9">
        <f t="shared" si="5"/>
        <v>1.3953504405190228E-5</v>
      </c>
    </row>
    <row r="36" spans="2:13" x14ac:dyDescent="0.2">
      <c r="B36">
        <f t="shared" si="6"/>
        <v>7</v>
      </c>
      <c r="C36" s="6">
        <v>2400843</v>
      </c>
      <c r="D36" s="6">
        <v>2283357</v>
      </c>
      <c r="E36" s="8">
        <f t="shared" si="1"/>
        <v>4684200</v>
      </c>
      <c r="F36" s="7">
        <f t="shared" si="2"/>
        <v>7.585241902310854E-3</v>
      </c>
      <c r="G36" s="7">
        <f t="shared" si="2"/>
        <v>7.2140557272319791E-3</v>
      </c>
      <c r="H36" s="8">
        <f t="shared" si="3"/>
        <v>7.2816700880763557E-3</v>
      </c>
      <c r="I36" s="8">
        <f t="shared" si="3"/>
        <v>7.5176275414664756E-3</v>
      </c>
      <c r="J36" s="9">
        <f t="shared" si="4"/>
        <v>1.2655866756244394E-5</v>
      </c>
      <c r="K36" s="9">
        <f t="shared" si="5"/>
        <v>1.2258634241893644E-5</v>
      </c>
    </row>
    <row r="37" spans="2:13" x14ac:dyDescent="0.2">
      <c r="B37">
        <f t="shared" si="6"/>
        <v>8</v>
      </c>
      <c r="C37" s="6">
        <v>6722248</v>
      </c>
      <c r="D37" s="6">
        <v>6422017</v>
      </c>
      <c r="E37" s="8">
        <f t="shared" si="1"/>
        <v>13144265</v>
      </c>
      <c r="F37" s="7">
        <f t="shared" si="2"/>
        <v>2.1238322209042964E-2</v>
      </c>
      <c r="G37" s="7">
        <f t="shared" si="2"/>
        <v>2.0289770070659616E-2</v>
      </c>
      <c r="H37" s="8">
        <f t="shared" si="3"/>
        <v>2.043298776317172E-2</v>
      </c>
      <c r="I37" s="8">
        <f t="shared" si="3"/>
        <v>2.109510451653086E-2</v>
      </c>
      <c r="J37" s="9">
        <f t="shared" si="4"/>
        <v>3.1741005144421916E-5</v>
      </c>
      <c r="K37" s="9">
        <f t="shared" si="5"/>
        <v>3.0744743132156874E-5</v>
      </c>
    </row>
    <row r="38" spans="2:13" x14ac:dyDescent="0.2">
      <c r="B38">
        <f t="shared" si="6"/>
        <v>9</v>
      </c>
      <c r="C38" s="6">
        <v>10989596</v>
      </c>
      <c r="D38" s="6">
        <v>10708414</v>
      </c>
      <c r="E38" s="8">
        <f t="shared" si="1"/>
        <v>21698010</v>
      </c>
      <c r="F38" s="7">
        <f t="shared" si="2"/>
        <v>3.472061441279907E-2</v>
      </c>
      <c r="G38" s="7">
        <f t="shared" si="2"/>
        <v>3.3832245832023246E-2</v>
      </c>
      <c r="H38" s="8">
        <f t="shared" si="3"/>
        <v>3.372993262195928E-2</v>
      </c>
      <c r="I38" s="8">
        <f t="shared" si="3"/>
        <v>3.4822927622863029E-2</v>
      </c>
      <c r="J38" s="9">
        <f t="shared" si="4"/>
        <v>2.909731311062794E-5</v>
      </c>
      <c r="K38" s="9">
        <f t="shared" si="5"/>
        <v>2.818402925023302E-5</v>
      </c>
    </row>
    <row r="39" spans="2:13" x14ac:dyDescent="0.2">
      <c r="B39">
        <f t="shared" si="6"/>
        <v>10</v>
      </c>
      <c r="C39" s="6">
        <v>10625791</v>
      </c>
      <c r="D39" s="6">
        <v>10557848</v>
      </c>
      <c r="E39" s="8">
        <f t="shared" si="1"/>
        <v>21183639</v>
      </c>
      <c r="F39" s="7">
        <f t="shared" si="2"/>
        <v>3.3571206088193833E-2</v>
      </c>
      <c r="G39" s="7">
        <f t="shared" si="2"/>
        <v>3.3356546449654911E-2</v>
      </c>
      <c r="H39" s="8">
        <f t="shared" si="3"/>
        <v>3.2930333987213983E-2</v>
      </c>
      <c r="I39" s="8">
        <f t="shared" si="3"/>
        <v>3.3997418550634761E-2</v>
      </c>
      <c r="J39" s="9">
        <f t="shared" si="4"/>
        <v>1.247230137337199E-5</v>
      </c>
      <c r="K39" s="9">
        <f t="shared" si="5"/>
        <v>1.2080830466660793E-5</v>
      </c>
    </row>
    <row r="40" spans="2:13" x14ac:dyDescent="0.2">
      <c r="B40">
        <f t="shared" si="6"/>
        <v>11</v>
      </c>
      <c r="C40" s="6">
        <v>9899569</v>
      </c>
      <c r="D40" s="6">
        <v>9956213</v>
      </c>
      <c r="E40" s="8">
        <f t="shared" si="1"/>
        <v>19855782</v>
      </c>
      <c r="F40" s="7">
        <f t="shared" si="2"/>
        <v>3.1276774696895035E-2</v>
      </c>
      <c r="G40" s="7">
        <f t="shared" si="2"/>
        <v>3.1455736187635787E-2</v>
      </c>
      <c r="H40" s="8">
        <f t="shared" si="3"/>
        <v>3.0866157265865019E-2</v>
      </c>
      <c r="I40" s="8">
        <f t="shared" si="3"/>
        <v>3.1866353618665792E-2</v>
      </c>
      <c r="J40" s="9">
        <f t="shared" si="4"/>
        <v>5.4625094148714269E-6</v>
      </c>
      <c r="K40" s="9">
        <f t="shared" si="5"/>
        <v>5.2910564127713521E-6</v>
      </c>
    </row>
    <row r="41" spans="2:13" x14ac:dyDescent="0.2">
      <c r="B41">
        <f t="shared" si="6"/>
        <v>12</v>
      </c>
      <c r="C41" s="6">
        <v>10330986</v>
      </c>
      <c r="D41" s="6">
        <v>10465142</v>
      </c>
      <c r="E41" s="8">
        <f t="shared" si="1"/>
        <v>20796128</v>
      </c>
      <c r="F41" s="7">
        <f t="shared" si="2"/>
        <v>3.2639796896084754E-2</v>
      </c>
      <c r="G41" s="7">
        <f t="shared" si="2"/>
        <v>3.306365039781161E-2</v>
      </c>
      <c r="H41" s="8">
        <f t="shared" si="3"/>
        <v>3.2327941421247425E-2</v>
      </c>
      <c r="I41" s="8">
        <f t="shared" si="3"/>
        <v>3.3375505872648932E-2</v>
      </c>
      <c r="J41" s="9">
        <f t="shared" si="4"/>
        <v>3.0083523079541392E-6</v>
      </c>
      <c r="K41" s="9">
        <f t="shared" si="5"/>
        <v>2.9139284826753935E-6</v>
      </c>
    </row>
    <row r="42" spans="2:13" x14ac:dyDescent="0.2">
      <c r="B42">
        <f t="shared" si="6"/>
        <v>13</v>
      </c>
      <c r="C42" s="6">
        <v>10571984</v>
      </c>
      <c r="D42" s="6">
        <v>10798384</v>
      </c>
      <c r="E42" s="8">
        <f t="shared" si="1"/>
        <v>21370368</v>
      </c>
      <c r="F42" s="7">
        <f t="shared" si="2"/>
        <v>3.3401207837147166E-2</v>
      </c>
      <c r="G42" s="7">
        <f t="shared" si="2"/>
        <v>3.4116497744351916E-2</v>
      </c>
      <c r="H42" s="8">
        <f t="shared" si="3"/>
        <v>3.322060745416168E-2</v>
      </c>
      <c r="I42" s="8">
        <f t="shared" si="3"/>
        <v>3.4297098127337403E-2</v>
      </c>
      <c r="J42" s="9">
        <f t="shared" si="4"/>
        <v>9.8181522958329986E-7</v>
      </c>
      <c r="K42" s="9">
        <f t="shared" si="5"/>
        <v>9.5099877585580914E-7</v>
      </c>
    </row>
    <row r="43" spans="2:13" x14ac:dyDescent="0.2">
      <c r="B43">
        <f t="shared" si="6"/>
        <v>14</v>
      </c>
      <c r="C43" s="6">
        <v>11051409</v>
      </c>
      <c r="D43" s="6">
        <v>11474081</v>
      </c>
      <c r="E43" s="8">
        <f t="shared" si="1"/>
        <v>22525490</v>
      </c>
      <c r="F43" s="7">
        <f t="shared" si="2"/>
        <v>3.491590688203073E-2</v>
      </c>
      <c r="G43" s="7">
        <f t="shared" si="2"/>
        <v>3.625130006073235E-2</v>
      </c>
      <c r="H43" s="8">
        <f t="shared" si="3"/>
        <v>3.5016264624111497E-2</v>
      </c>
      <c r="I43" s="8">
        <f t="shared" si="3"/>
        <v>3.6150942318651569E-2</v>
      </c>
      <c r="J43" s="9">
        <f t="shared" si="4"/>
        <v>2.8762852073646478E-7</v>
      </c>
      <c r="K43" s="9">
        <f t="shared" si="5"/>
        <v>2.7860066016470712E-7</v>
      </c>
    </row>
    <row r="44" spans="2:13" x14ac:dyDescent="0.2">
      <c r="B44">
        <f t="shared" si="6"/>
        <v>15</v>
      </c>
      <c r="C44" s="6">
        <v>10173646</v>
      </c>
      <c r="D44" s="6">
        <v>10828301</v>
      </c>
      <c r="E44" s="8">
        <f t="shared" si="1"/>
        <v>21001947</v>
      </c>
      <c r="F44" s="7">
        <f t="shared" si="2"/>
        <v>3.214269568583919E-2</v>
      </c>
      <c r="G44" s="7">
        <f t="shared" si="2"/>
        <v>3.4211017745031443E-2</v>
      </c>
      <c r="H44" s="8">
        <f t="shared" si="3"/>
        <v>3.2647890624069205E-2</v>
      </c>
      <c r="I44" s="8">
        <f t="shared" si="3"/>
        <v>3.3705822806801421E-2</v>
      </c>
      <c r="J44" s="9">
        <f t="shared" si="4"/>
        <v>7.8174093558457904E-6</v>
      </c>
      <c r="K44" s="9">
        <f t="shared" si="5"/>
        <v>7.5720425837441664E-6</v>
      </c>
    </row>
    <row r="45" spans="2:13" x14ac:dyDescent="0.2">
      <c r="B45">
        <f t="shared" si="6"/>
        <v>16</v>
      </c>
      <c r="C45" s="6">
        <v>3730038</v>
      </c>
      <c r="D45" s="6">
        <v>4018137</v>
      </c>
      <c r="E45" s="8">
        <f t="shared" si="1"/>
        <v>7748175</v>
      </c>
      <c r="F45" s="7">
        <f t="shared" si="2"/>
        <v>1.1784710843154581E-2</v>
      </c>
      <c r="G45" s="7">
        <f t="shared" si="2"/>
        <v>1.2694933047111214E-2</v>
      </c>
      <c r="H45" s="8">
        <f t="shared" si="3"/>
        <v>1.2044672331386581E-2</v>
      </c>
      <c r="I45" s="8">
        <f t="shared" si="3"/>
        <v>1.2434971558879213E-2</v>
      </c>
      <c r="J45" s="9">
        <f t="shared" si="4"/>
        <v>5.6107774046864595E-6</v>
      </c>
      <c r="K45" s="9">
        <f t="shared" si="5"/>
        <v>5.4346706821007003E-6</v>
      </c>
    </row>
    <row r="46" spans="2:13" x14ac:dyDescent="0.2">
      <c r="B46">
        <f t="shared" si="6"/>
        <v>17</v>
      </c>
      <c r="C46" s="6">
        <v>5094814</v>
      </c>
      <c r="D46" s="6">
        <v>5572692</v>
      </c>
      <c r="E46" s="8">
        <f t="shared" si="1"/>
        <v>10667506</v>
      </c>
      <c r="F46" s="7">
        <f t="shared" si="2"/>
        <v>1.609659466998882E-2</v>
      </c>
      <c r="G46" s="7">
        <f t="shared" si="2"/>
        <v>1.7606406111133663E-2</v>
      </c>
      <c r="H46" s="8">
        <f t="shared" si="3"/>
        <v>1.658282296968E-2</v>
      </c>
      <c r="I46" s="8">
        <f t="shared" si="3"/>
        <v>1.7120177811442483E-2</v>
      </c>
      <c r="J46" s="9">
        <f t="shared" si="4"/>
        <v>1.4256798124953872E-5</v>
      </c>
      <c r="K46" s="9">
        <f t="shared" si="5"/>
        <v>1.380931682044581E-5</v>
      </c>
    </row>
    <row r="47" spans="2:13" x14ac:dyDescent="0.2">
      <c r="B47">
        <f t="shared" si="6"/>
        <v>18</v>
      </c>
      <c r="C47" s="6">
        <v>3060112</v>
      </c>
      <c r="D47" s="6">
        <v>3385427</v>
      </c>
      <c r="E47" s="8">
        <f t="shared" si="1"/>
        <v>6445539</v>
      </c>
      <c r="F47" s="7">
        <f t="shared" si="2"/>
        <v>9.6681414687108964E-3</v>
      </c>
      <c r="G47" s="7">
        <f t="shared" si="2"/>
        <v>1.0695944190275886E-2</v>
      </c>
      <c r="H47" s="8">
        <f t="shared" si="3"/>
        <v>1.0019702091676186E-2</v>
      </c>
      <c r="I47" s="8">
        <f t="shared" si="3"/>
        <v>1.0344383567310595E-2</v>
      </c>
      <c r="J47" s="9">
        <f t="shared" si="4"/>
        <v>1.2335184268843502E-5</v>
      </c>
      <c r="K47" s="9">
        <f t="shared" si="5"/>
        <v>1.1948017087293362E-5</v>
      </c>
    </row>
    <row r="48" spans="2:13" x14ac:dyDescent="0.2">
      <c r="B48">
        <f t="shared" si="6"/>
        <v>19</v>
      </c>
      <c r="C48" s="6">
        <v>3816159</v>
      </c>
      <c r="D48" s="6">
        <v>4285748</v>
      </c>
      <c r="E48" s="8">
        <f t="shared" si="1"/>
        <v>8101907</v>
      </c>
      <c r="F48" s="7">
        <f t="shared" si="2"/>
        <v>1.2056802195179231E-2</v>
      </c>
      <c r="G48" s="7">
        <f t="shared" si="2"/>
        <v>1.3540425305755078E-2</v>
      </c>
      <c r="H48" s="8">
        <f t="shared" si="3"/>
        <v>1.2594554856384537E-2</v>
      </c>
      <c r="I48" s="8">
        <f t="shared" si="3"/>
        <v>1.3002672644549769E-2</v>
      </c>
      <c r="J48" s="9">
        <f t="shared" si="4"/>
        <v>2.2960551439163938E-5</v>
      </c>
      <c r="K48" s="9">
        <f t="shared" si="5"/>
        <v>2.2239883486923243E-5</v>
      </c>
    </row>
    <row r="49" spans="2:12" x14ac:dyDescent="0.2">
      <c r="B49">
        <f t="shared" si="6"/>
        <v>20</v>
      </c>
      <c r="C49" s="6">
        <v>4867513</v>
      </c>
      <c r="D49" s="6">
        <v>5720208</v>
      </c>
      <c r="E49" s="8">
        <f t="shared" si="1"/>
        <v>10587721</v>
      </c>
      <c r="F49" s="7">
        <f t="shared" si="2"/>
        <v>1.5378458136430751E-2</v>
      </c>
      <c r="G49" s="7">
        <f t="shared" si="2"/>
        <v>1.8072469299964124E-2</v>
      </c>
      <c r="H49" s="8">
        <f t="shared" si="3"/>
        <v>1.6458795804320456E-2</v>
      </c>
      <c r="I49" s="8">
        <f t="shared" si="3"/>
        <v>1.6992131632074414E-2</v>
      </c>
      <c r="J49" s="9">
        <f t="shared" si="4"/>
        <v>7.091220345263606E-5</v>
      </c>
      <c r="K49" s="9">
        <f t="shared" si="5"/>
        <v>6.868646629704175E-5</v>
      </c>
    </row>
    <row r="50" spans="2:12" x14ac:dyDescent="0.2">
      <c r="B50">
        <f t="shared" si="6"/>
        <v>21</v>
      </c>
      <c r="C50" s="6">
        <v>3416432</v>
      </c>
      <c r="D50" s="6">
        <v>4313697</v>
      </c>
      <c r="E50" s="8">
        <f t="shared" si="1"/>
        <v>7730129</v>
      </c>
      <c r="F50" s="7">
        <f t="shared" si="2"/>
        <v>1.0793901626551873E-2</v>
      </c>
      <c r="G50" s="7">
        <f t="shared" si="2"/>
        <v>1.3628727592046887E-2</v>
      </c>
      <c r="H50" s="8">
        <f t="shared" si="3"/>
        <v>1.2016619511607445E-2</v>
      </c>
      <c r="I50" s="8">
        <f t="shared" si="3"/>
        <v>1.2406009706991314E-2</v>
      </c>
      <c r="J50" s="9">
        <f t="shared" si="4"/>
        <v>1.2441427682641026E-4</v>
      </c>
      <c r="K50" s="9">
        <f t="shared" si="5"/>
        <v>1.2050925815351069E-4</v>
      </c>
    </row>
    <row r="51" spans="2:12" x14ac:dyDescent="0.2">
      <c r="B51">
        <f t="shared" si="6"/>
        <v>22</v>
      </c>
      <c r="C51" s="6">
        <v>2378691</v>
      </c>
      <c r="D51" s="6">
        <v>3432738</v>
      </c>
      <c r="E51" s="8">
        <f t="shared" si="1"/>
        <v>5811429</v>
      </c>
      <c r="F51" s="7">
        <f t="shared" si="2"/>
        <v>7.5152547025564391E-3</v>
      </c>
      <c r="G51" s="7">
        <f t="shared" si="2"/>
        <v>1.0845418928790745E-2</v>
      </c>
      <c r="H51" s="8">
        <f t="shared" si="3"/>
        <v>9.0339671060756348E-3</v>
      </c>
      <c r="I51" s="8">
        <f t="shared" si="3"/>
        <v>9.3267065252715473E-3</v>
      </c>
      <c r="J51" s="9">
        <f t="shared" si="4"/>
        <v>2.5531279199056026E-4</v>
      </c>
      <c r="K51" s="9">
        <f t="shared" si="5"/>
        <v>2.4729923240893485E-4</v>
      </c>
    </row>
    <row r="52" spans="2:12" x14ac:dyDescent="0.2">
      <c r="B52">
        <f t="shared" si="6"/>
        <v>23</v>
      </c>
      <c r="C52" s="6">
        <v>2000771</v>
      </c>
      <c r="D52" s="6">
        <v>3937981</v>
      </c>
      <c r="E52" s="8">
        <f t="shared" si="1"/>
        <v>5938752</v>
      </c>
      <c r="F52" s="7">
        <f t="shared" si="2"/>
        <v>6.3212513380210156E-3</v>
      </c>
      <c r="G52" s="7">
        <f t="shared" si="2"/>
        <v>1.2441687562120472E-2</v>
      </c>
      <c r="H52" s="8">
        <f t="shared" si="3"/>
        <v>9.2318929163792401E-3</v>
      </c>
      <c r="I52" s="8">
        <f t="shared" si="3"/>
        <v>9.5310459837622472E-3</v>
      </c>
      <c r="J52" s="9">
        <f t="shared" si="4"/>
        <v>9.1767034934264811E-4</v>
      </c>
      <c r="K52" s="9">
        <f t="shared" si="5"/>
        <v>8.8886722528680082E-4</v>
      </c>
    </row>
    <row r="53" spans="2:12" x14ac:dyDescent="0.2">
      <c r="B53">
        <f t="shared" si="6"/>
        <v>24</v>
      </c>
      <c r="C53" s="8">
        <f>SUM(C30:C52)</f>
        <v>155734280</v>
      </c>
      <c r="D53" s="8">
        <f>SUM(D30:D52)</f>
        <v>160780741</v>
      </c>
      <c r="E53" s="12">
        <f t="shared" si="1"/>
        <v>316515021</v>
      </c>
      <c r="H53">
        <f>SUM(F30:G52)</f>
        <v>0.99999999999999989</v>
      </c>
      <c r="J53">
        <f>SUM(H30:I52)</f>
        <v>0.99999999999999989</v>
      </c>
      <c r="L53" s="9">
        <f>SUM(J30:K52)</f>
        <v>3.4194491763426585E-3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2017-06-27T07:42:24Z</dcterms:created>
  <dcterms:modified xsi:type="dcterms:W3CDTF">2017-06-27T08:04:23Z</dcterms:modified>
</cp:coreProperties>
</file>