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yveslacroix/Dropbox/Yves/enseignement/2016-2017/MIPS/TPs notés/Groupe 7/"/>
    </mc:Choice>
  </mc:AlternateContent>
  <bookViews>
    <workbookView xWindow="2980" yWindow="540" windowWidth="34540" windowHeight="20420" tabRatio="500"/>
  </bookViews>
  <sheets>
    <sheet name="Feuil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V18" i="1" l="1"/>
  <c r="W18" i="1"/>
  <c r="X18" i="1"/>
  <c r="Y18" i="1"/>
  <c r="Z18" i="1"/>
  <c r="AA18" i="1"/>
  <c r="AB18" i="1"/>
  <c r="W17" i="1"/>
  <c r="X17" i="1"/>
  <c r="Y17" i="1"/>
  <c r="Z17" i="1"/>
  <c r="AA17" i="1"/>
  <c r="AB17" i="1"/>
  <c r="V17" i="1"/>
  <c r="V13" i="1"/>
  <c r="L14" i="1"/>
  <c r="M14" i="1"/>
  <c r="N14" i="1"/>
  <c r="O14" i="1"/>
  <c r="P14" i="1"/>
  <c r="Q14" i="1"/>
  <c r="R14" i="1"/>
  <c r="M13" i="1"/>
  <c r="N13" i="1"/>
  <c r="O13" i="1"/>
  <c r="P13" i="1"/>
  <c r="Q13" i="1"/>
  <c r="R13" i="1"/>
  <c r="L13" i="1"/>
  <c r="AF13" i="1"/>
  <c r="AG13" i="1"/>
  <c r="AH13" i="1"/>
  <c r="AI13" i="1"/>
  <c r="AJ13" i="1"/>
  <c r="AK13" i="1"/>
  <c r="AF14" i="1"/>
  <c r="AG14" i="1"/>
  <c r="AH14" i="1"/>
  <c r="AI14" i="1"/>
  <c r="AJ14" i="1"/>
  <c r="AK14" i="1"/>
  <c r="AE14" i="1"/>
  <c r="AE13" i="1"/>
  <c r="V14" i="1"/>
  <c r="W14" i="1"/>
  <c r="X14" i="1"/>
  <c r="Y14" i="1"/>
  <c r="Z14" i="1"/>
  <c r="AA14" i="1"/>
  <c r="AB14" i="1"/>
  <c r="W13" i="1"/>
  <c r="X13" i="1"/>
  <c r="Y13" i="1"/>
  <c r="Z13" i="1"/>
  <c r="AA13" i="1"/>
  <c r="AB13" i="1"/>
  <c r="V8" i="1"/>
  <c r="W8" i="1"/>
  <c r="X8" i="1"/>
  <c r="Y8" i="1"/>
  <c r="Z8" i="1"/>
  <c r="AA8" i="1"/>
  <c r="AB8" i="1"/>
  <c r="V9" i="1"/>
  <c r="W9" i="1"/>
  <c r="X9" i="1"/>
  <c r="Y9" i="1"/>
  <c r="Z9" i="1"/>
  <c r="AA9" i="1"/>
  <c r="AB9" i="1"/>
  <c r="AC10" i="1"/>
  <c r="V20" i="1"/>
  <c r="W20" i="1"/>
  <c r="X20" i="1"/>
  <c r="Y20" i="1"/>
  <c r="Z20" i="1"/>
  <c r="AA20" i="1"/>
  <c r="AB20" i="1"/>
  <c r="V21" i="1"/>
  <c r="W21" i="1"/>
  <c r="X21" i="1"/>
  <c r="Y21" i="1"/>
  <c r="Z21" i="1"/>
  <c r="AA21" i="1"/>
  <c r="AB21" i="1"/>
  <c r="AC22" i="1"/>
  <c r="V23" i="1"/>
  <c r="V25" i="1"/>
  <c r="AC19" i="1"/>
  <c r="AC15" i="1"/>
  <c r="AB10" i="1"/>
  <c r="AA10" i="1"/>
  <c r="Z10" i="1"/>
  <c r="Y10" i="1"/>
  <c r="X10" i="1"/>
  <c r="W10" i="1"/>
  <c r="V10" i="1"/>
  <c r="AC9" i="1"/>
  <c r="AC8" i="1"/>
  <c r="M8" i="1"/>
  <c r="L8" i="1"/>
  <c r="N8" i="1"/>
  <c r="O8" i="1"/>
  <c r="P8" i="1"/>
  <c r="Q8" i="1"/>
  <c r="R8" i="1"/>
  <c r="L9" i="1"/>
  <c r="M9" i="1"/>
  <c r="N9" i="1"/>
  <c r="O9" i="1"/>
  <c r="P9" i="1"/>
  <c r="Q9" i="1"/>
  <c r="R9" i="1"/>
  <c r="S10" i="1"/>
  <c r="M17" i="1"/>
  <c r="N17" i="1"/>
  <c r="O17" i="1"/>
  <c r="P17" i="1"/>
  <c r="Q17" i="1"/>
  <c r="R17" i="1"/>
  <c r="M18" i="1"/>
  <c r="N18" i="1"/>
  <c r="O18" i="1"/>
  <c r="P18" i="1"/>
  <c r="Q18" i="1"/>
  <c r="R18" i="1"/>
  <c r="L18" i="1"/>
  <c r="L17" i="1"/>
  <c r="M10" i="1"/>
  <c r="N10" i="1"/>
  <c r="O10" i="1"/>
  <c r="P10" i="1"/>
  <c r="Q10" i="1"/>
  <c r="R10" i="1"/>
  <c r="L10" i="1"/>
  <c r="B9" i="1"/>
  <c r="C9" i="1"/>
  <c r="D9" i="1"/>
  <c r="E9" i="1"/>
  <c r="F9" i="1"/>
  <c r="G9" i="1"/>
  <c r="H9" i="1"/>
  <c r="I9" i="1"/>
  <c r="B8" i="1"/>
  <c r="C8" i="1"/>
  <c r="D8" i="1"/>
  <c r="E8" i="1"/>
  <c r="F8" i="1"/>
  <c r="G8" i="1"/>
  <c r="H8" i="1"/>
  <c r="I10" i="1"/>
  <c r="I8" i="1"/>
  <c r="L20" i="1"/>
  <c r="M20" i="1"/>
  <c r="N20" i="1"/>
  <c r="O20" i="1"/>
  <c r="P20" i="1"/>
  <c r="Q20" i="1"/>
  <c r="R20" i="1"/>
  <c r="L21" i="1"/>
  <c r="M21" i="1"/>
  <c r="N21" i="1"/>
  <c r="O21" i="1"/>
  <c r="P21" i="1"/>
  <c r="Q21" i="1"/>
  <c r="R21" i="1"/>
  <c r="S22" i="1"/>
  <c r="L23" i="1"/>
  <c r="L25" i="1"/>
  <c r="S19" i="1"/>
  <c r="S15" i="1"/>
  <c r="S9" i="1"/>
  <c r="S8" i="1"/>
  <c r="B10" i="1"/>
  <c r="B13" i="1"/>
  <c r="B17" i="1"/>
  <c r="B20" i="1"/>
  <c r="C10" i="1"/>
  <c r="C13" i="1"/>
  <c r="C17" i="1"/>
  <c r="C20" i="1"/>
  <c r="D10" i="1"/>
  <c r="D13" i="1"/>
  <c r="D17" i="1"/>
  <c r="D20" i="1"/>
  <c r="E10" i="1"/>
  <c r="E13" i="1"/>
  <c r="E17" i="1"/>
  <c r="E20" i="1"/>
  <c r="F10" i="1"/>
  <c r="F13" i="1"/>
  <c r="F17" i="1"/>
  <c r="F20" i="1"/>
  <c r="G10" i="1"/>
  <c r="G13" i="1"/>
  <c r="G17" i="1"/>
  <c r="G20" i="1"/>
  <c r="H10" i="1"/>
  <c r="H13" i="1"/>
  <c r="H17" i="1"/>
  <c r="H20" i="1"/>
  <c r="B14" i="1"/>
  <c r="B18" i="1"/>
  <c r="B21" i="1"/>
  <c r="C14" i="1"/>
  <c r="C18" i="1"/>
  <c r="C21" i="1"/>
  <c r="D14" i="1"/>
  <c r="D18" i="1"/>
  <c r="D21" i="1"/>
  <c r="E14" i="1"/>
  <c r="E18" i="1"/>
  <c r="E21" i="1"/>
  <c r="F14" i="1"/>
  <c r="F18" i="1"/>
  <c r="F21" i="1"/>
  <c r="G14" i="1"/>
  <c r="G18" i="1"/>
  <c r="G21" i="1"/>
  <c r="H14" i="1"/>
  <c r="H18" i="1"/>
  <c r="H21" i="1"/>
  <c r="I22" i="1"/>
  <c r="B23" i="1"/>
  <c r="B25" i="1"/>
  <c r="I19" i="1"/>
  <c r="I15" i="1"/>
</calcChain>
</file>

<file path=xl/sharedStrings.xml><?xml version="1.0" encoding="utf-8"?>
<sst xmlns="http://schemas.openxmlformats.org/spreadsheetml/2006/main" count="80" uniqueCount="20">
  <si>
    <t>Tot</t>
  </si>
  <si>
    <t>married</t>
  </si>
  <si>
    <t>never married</t>
  </si>
  <si>
    <t>5 et 6</t>
  </si>
  <si>
    <t>7 et +</t>
  </si>
  <si>
    <t>Effectifs observés</t>
  </si>
  <si>
    <t>m</t>
  </si>
  <si>
    <t>nm</t>
  </si>
  <si>
    <t>Fréquences théoriques</t>
  </si>
  <si>
    <t>Fréquences observées</t>
  </si>
  <si>
    <t>(fo-ft)^2/ft</t>
  </si>
  <si>
    <t>chi2obs</t>
  </si>
  <si>
    <t>DDL</t>
  </si>
  <si>
    <t>p-valeur</t>
  </si>
  <si>
    <t>Indépendance rejetée</t>
  </si>
  <si>
    <t>Question 1</t>
  </si>
  <si>
    <t>Tranche d'âge 35-39</t>
  </si>
  <si>
    <t>Question 2</t>
  </si>
  <si>
    <t>Tranche d'âge 45-50</t>
  </si>
  <si>
    <t>Effectifs théoriques (vérif &gt;5)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</si>
</sst>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_);_(* \(#,##0\);_(* &quot;-&quot;??_);_(@_)"/>
    <numFmt numFmtId="165" formatCode="_(* #,##0.0_);_(* \(#,##0.0\);_(* &quot;-&quot;??_);_(@_)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Times New Roman"/>
      <family val="1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2">
    <xf numFmtId="0" fontId="0" fillId="0" borderId="0" xfId="0"/>
    <xf numFmtId="164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5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1" fillId="0" borderId="0" xfId="0" applyFont="1"/>
    <xf numFmtId="0" fontId="0" fillId="8" borderId="0" xfId="0" applyFill="1"/>
  </cellXfs>
  <cellStyles count="3">
    <cellStyle name="Lien hypertexte" xfId="1" builtinId="8" hidden="1"/>
    <cellStyle name="Lien hypertexte visité" xfId="2" builtinId="9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12700</xdr:colOff>
      <xdr:row>13</xdr:row>
      <xdr:rowOff>0</xdr:rowOff>
    </xdr:from>
    <xdr:to>
      <xdr:col>29</xdr:col>
      <xdr:colOff>774700</xdr:colOff>
      <xdr:row>13</xdr:row>
      <xdr:rowOff>12700</xdr:rowOff>
    </xdr:to>
    <xdr:cxnSp macro="">
      <xdr:nvCxnSpPr>
        <xdr:cNvPr id="3" name="Connecteur droit avec flèche 2"/>
        <xdr:cNvCxnSpPr/>
      </xdr:nvCxnSpPr>
      <xdr:spPr>
        <a:xfrm flipH="1" flipV="1">
          <a:off x="25209500" y="2641600"/>
          <a:ext cx="1587500" cy="12700"/>
        </a:xfrm>
        <a:prstGeom prst="straightConnector1">
          <a:avLst/>
        </a:prstGeom>
        <a:ln w="381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5"/>
  <sheetViews>
    <sheetView tabSelected="1" workbookViewId="0">
      <selection activeCell="R27" sqref="R27"/>
    </sheetView>
  </sheetViews>
  <sheetFormatPr baseColWidth="10" defaultRowHeight="16" x14ac:dyDescent="0.2"/>
  <cols>
    <col min="1" max="1" width="20.5" customWidth="1"/>
    <col min="2" max="2" width="11.1640625" bestFit="1" customWidth="1"/>
    <col min="11" max="11" width="19.5" customWidth="1"/>
    <col min="21" max="21" width="19.5" customWidth="1"/>
  </cols>
  <sheetData>
    <row r="1" spans="1:37" x14ac:dyDescent="0.2">
      <c r="A1" s="10" t="s">
        <v>15</v>
      </c>
      <c r="K1" s="10" t="s">
        <v>17</v>
      </c>
    </row>
    <row r="2" spans="1:37" x14ac:dyDescent="0.2">
      <c r="K2" s="11" t="s">
        <v>16</v>
      </c>
      <c r="U2" s="11" t="s">
        <v>18</v>
      </c>
    </row>
    <row r="3" spans="1:37" x14ac:dyDescent="0.2">
      <c r="B3" t="s">
        <v>0</v>
      </c>
      <c r="C3">
        <v>0</v>
      </c>
      <c r="D3">
        <v>1</v>
      </c>
      <c r="E3">
        <v>2</v>
      </c>
      <c r="F3">
        <v>3</v>
      </c>
      <c r="G3">
        <v>4</v>
      </c>
      <c r="H3" t="s">
        <v>3</v>
      </c>
      <c r="I3" t="s">
        <v>4</v>
      </c>
      <c r="L3" t="s">
        <v>0</v>
      </c>
      <c r="M3">
        <v>0</v>
      </c>
      <c r="N3">
        <v>1</v>
      </c>
      <c r="O3">
        <v>2</v>
      </c>
      <c r="P3">
        <v>3</v>
      </c>
      <c r="Q3">
        <v>4</v>
      </c>
      <c r="R3" t="s">
        <v>3</v>
      </c>
      <c r="S3" t="s">
        <v>4</v>
      </c>
      <c r="V3" t="s">
        <v>0</v>
      </c>
      <c r="W3">
        <v>0</v>
      </c>
      <c r="X3">
        <v>1</v>
      </c>
      <c r="Y3">
        <v>2</v>
      </c>
      <c r="Z3">
        <v>3</v>
      </c>
      <c r="AA3">
        <v>4</v>
      </c>
      <c r="AB3" t="s">
        <v>3</v>
      </c>
      <c r="AC3" t="s">
        <v>4</v>
      </c>
    </row>
    <row r="4" spans="1:37" x14ac:dyDescent="0.2">
      <c r="A4" t="s">
        <v>1</v>
      </c>
      <c r="B4" s="1">
        <v>41441</v>
      </c>
      <c r="C4" s="2">
        <v>17.2</v>
      </c>
      <c r="D4" s="2">
        <v>21.2</v>
      </c>
      <c r="E4" s="2">
        <v>33.6</v>
      </c>
      <c r="F4" s="2">
        <v>17.3</v>
      </c>
      <c r="G4" s="2">
        <v>6.9</v>
      </c>
      <c r="H4" s="2">
        <v>3.2</v>
      </c>
      <c r="I4" s="2">
        <v>0.6</v>
      </c>
      <c r="K4" t="s">
        <v>1</v>
      </c>
      <c r="L4" s="1">
        <v>8170</v>
      </c>
      <c r="M4" s="2">
        <v>11.5</v>
      </c>
      <c r="N4" s="2">
        <v>19.2</v>
      </c>
      <c r="O4" s="2">
        <v>35.700000000000003</v>
      </c>
      <c r="P4" s="2">
        <v>19.8</v>
      </c>
      <c r="Q4" s="2">
        <v>8.3000000000000007</v>
      </c>
      <c r="R4" s="2">
        <v>4.5</v>
      </c>
      <c r="S4" s="2">
        <v>0.9</v>
      </c>
      <c r="U4" t="s">
        <v>1</v>
      </c>
      <c r="V4" s="1">
        <v>10888</v>
      </c>
      <c r="W4" s="2">
        <v>12.6</v>
      </c>
      <c r="X4" s="2">
        <v>19.399999999999999</v>
      </c>
      <c r="Y4" s="2">
        <v>36.4</v>
      </c>
      <c r="Z4" s="2">
        <v>19.3</v>
      </c>
      <c r="AA4" s="2">
        <v>8.3000000000000007</v>
      </c>
      <c r="AB4" s="2">
        <v>3.5</v>
      </c>
      <c r="AC4" s="2">
        <v>0.6</v>
      </c>
    </row>
    <row r="5" spans="1:37" x14ac:dyDescent="0.2">
      <c r="A5" t="s">
        <v>2</v>
      </c>
      <c r="B5" s="1">
        <v>34478</v>
      </c>
      <c r="C5" s="2">
        <v>74.900000000000006</v>
      </c>
      <c r="D5" s="2">
        <v>12.1</v>
      </c>
      <c r="E5" s="2">
        <v>6.9</v>
      </c>
      <c r="F5" s="2">
        <v>3.7</v>
      </c>
      <c r="G5" s="2">
        <v>1.5</v>
      </c>
      <c r="H5" s="2">
        <v>0.7</v>
      </c>
      <c r="I5" s="2">
        <v>0.2</v>
      </c>
      <c r="K5" t="s">
        <v>2</v>
      </c>
      <c r="L5" s="1">
        <v>2194</v>
      </c>
      <c r="M5" s="2">
        <v>44.6</v>
      </c>
      <c r="N5" s="2">
        <v>17.600000000000001</v>
      </c>
      <c r="O5" s="2">
        <v>16.7</v>
      </c>
      <c r="P5" s="2">
        <v>11.8</v>
      </c>
      <c r="Q5" s="2">
        <v>5.2</v>
      </c>
      <c r="R5" s="2">
        <v>2.7</v>
      </c>
      <c r="S5" s="2">
        <v>1.4</v>
      </c>
      <c r="U5" t="s">
        <v>2</v>
      </c>
      <c r="V5" s="1">
        <v>1650</v>
      </c>
      <c r="W5" s="2">
        <v>46.7</v>
      </c>
      <c r="X5" s="2">
        <v>21.3</v>
      </c>
      <c r="Y5" s="2">
        <v>14.6</v>
      </c>
      <c r="Z5" s="2">
        <v>10.9</v>
      </c>
      <c r="AA5" s="2">
        <v>3.4</v>
      </c>
      <c r="AB5" s="2">
        <v>3</v>
      </c>
      <c r="AC5" s="2">
        <v>0.3</v>
      </c>
    </row>
    <row r="6" spans="1:37" x14ac:dyDescent="0.2">
      <c r="B6" s="1"/>
      <c r="C6" s="2"/>
      <c r="D6" s="2"/>
      <c r="E6" s="2"/>
      <c r="F6" s="2"/>
      <c r="G6" s="2"/>
      <c r="H6" s="2"/>
      <c r="I6" s="2"/>
      <c r="L6" s="1"/>
      <c r="M6" s="2"/>
      <c r="N6" s="2"/>
      <c r="O6" s="2"/>
      <c r="P6" s="2"/>
      <c r="Q6" s="2"/>
      <c r="R6" s="2"/>
      <c r="S6" s="2"/>
      <c r="V6" s="1"/>
      <c r="W6" s="2"/>
      <c r="X6" s="2"/>
      <c r="Y6" s="2"/>
      <c r="Z6" s="2"/>
      <c r="AA6" s="2"/>
      <c r="AB6" s="2"/>
      <c r="AC6" s="2"/>
    </row>
    <row r="7" spans="1:37" x14ac:dyDescent="0.2">
      <c r="A7" t="s">
        <v>5</v>
      </c>
      <c r="B7" s="3">
        <v>0</v>
      </c>
      <c r="C7" s="3">
        <v>1</v>
      </c>
      <c r="D7" s="3">
        <v>2</v>
      </c>
      <c r="E7" s="3">
        <v>3</v>
      </c>
      <c r="F7" s="3">
        <v>4</v>
      </c>
      <c r="G7" s="3" t="s">
        <v>3</v>
      </c>
      <c r="H7" s="3" t="s">
        <v>4</v>
      </c>
      <c r="K7" t="s">
        <v>5</v>
      </c>
      <c r="L7" s="3">
        <v>0</v>
      </c>
      <c r="M7" s="3">
        <v>1</v>
      </c>
      <c r="N7" s="3">
        <v>2</v>
      </c>
      <c r="O7" s="3">
        <v>3</v>
      </c>
      <c r="P7" s="3">
        <v>4</v>
      </c>
      <c r="Q7" s="3" t="s">
        <v>3</v>
      </c>
      <c r="R7" s="3" t="s">
        <v>4</v>
      </c>
      <c r="U7" t="s">
        <v>5</v>
      </c>
      <c r="V7" s="3">
        <v>0</v>
      </c>
      <c r="W7" s="3">
        <v>1</v>
      </c>
      <c r="X7" s="3">
        <v>2</v>
      </c>
      <c r="Y7" s="3">
        <v>3</v>
      </c>
      <c r="Z7" s="3">
        <v>4</v>
      </c>
      <c r="AA7" s="3" t="s">
        <v>3</v>
      </c>
      <c r="AB7" s="3" t="s">
        <v>4</v>
      </c>
    </row>
    <row r="8" spans="1:37" x14ac:dyDescent="0.2">
      <c r="A8" t="s">
        <v>6</v>
      </c>
      <c r="B8" s="4">
        <f>$B4*C4/100</f>
        <v>7127.8519999999999</v>
      </c>
      <c r="C8" s="4">
        <f t="shared" ref="C8:H9" si="0">$B4*D4/100</f>
        <v>8785.4920000000002</v>
      </c>
      <c r="D8" s="4">
        <f t="shared" si="0"/>
        <v>13924.176000000001</v>
      </c>
      <c r="E8" s="4">
        <f t="shared" si="0"/>
        <v>7169.2930000000006</v>
      </c>
      <c r="F8" s="4">
        <f t="shared" si="0"/>
        <v>2859.4290000000001</v>
      </c>
      <c r="G8" s="4">
        <f t="shared" si="0"/>
        <v>1326.1120000000001</v>
      </c>
      <c r="H8" s="4">
        <f t="shared" si="0"/>
        <v>248.64599999999999</v>
      </c>
      <c r="I8" s="5">
        <f>SUM(B8:H8)</f>
        <v>41441</v>
      </c>
      <c r="K8" t="s">
        <v>6</v>
      </c>
      <c r="L8" s="4">
        <f>$L4*M4/100</f>
        <v>939.55</v>
      </c>
      <c r="M8" s="4">
        <f t="shared" ref="M8:R8" si="1">$L4*N4/100</f>
        <v>1568.64</v>
      </c>
      <c r="N8" s="4">
        <f t="shared" si="1"/>
        <v>2916.69</v>
      </c>
      <c r="O8" s="4">
        <f t="shared" si="1"/>
        <v>1617.66</v>
      </c>
      <c r="P8" s="4">
        <f t="shared" si="1"/>
        <v>678.11</v>
      </c>
      <c r="Q8" s="4">
        <f t="shared" si="1"/>
        <v>367.65</v>
      </c>
      <c r="R8" s="4">
        <f t="shared" si="1"/>
        <v>73.53</v>
      </c>
      <c r="S8" s="5">
        <f>SUM(L8:R8)</f>
        <v>8161.829999999999</v>
      </c>
      <c r="U8" t="s">
        <v>6</v>
      </c>
      <c r="V8" s="4">
        <f>$V4*W4/100</f>
        <v>1371.8879999999999</v>
      </c>
      <c r="W8" s="4">
        <f>$V4*X4/100</f>
        <v>2112.2719999999999</v>
      </c>
      <c r="X8" s="4">
        <f>$V4*Y4/100</f>
        <v>3963.232</v>
      </c>
      <c r="Y8" s="4">
        <f>$V4*Z4/100</f>
        <v>2101.384</v>
      </c>
      <c r="Z8" s="4">
        <f>$V4*AA4/100</f>
        <v>903.70400000000006</v>
      </c>
      <c r="AA8" s="4">
        <f>$V4*AB4/100</f>
        <v>381.08</v>
      </c>
      <c r="AB8" s="4">
        <f>$V4*AC4/100</f>
        <v>65.328000000000003</v>
      </c>
      <c r="AC8" s="5">
        <f>SUM(V8:AB8)</f>
        <v>10898.887999999999</v>
      </c>
    </row>
    <row r="9" spans="1:37" x14ac:dyDescent="0.2">
      <c r="A9" t="s">
        <v>7</v>
      </c>
      <c r="B9" s="4">
        <f>$B5*C5/100</f>
        <v>25824.022000000001</v>
      </c>
      <c r="C9" s="4">
        <f t="shared" si="0"/>
        <v>4171.8379999999997</v>
      </c>
      <c r="D9" s="4">
        <f t="shared" si="0"/>
        <v>2378.982</v>
      </c>
      <c r="E9" s="4">
        <f t="shared" si="0"/>
        <v>1275.6860000000001</v>
      </c>
      <c r="F9" s="4">
        <f t="shared" si="0"/>
        <v>517.16999999999996</v>
      </c>
      <c r="G9" s="4">
        <f t="shared" si="0"/>
        <v>241.34599999999998</v>
      </c>
      <c r="H9" s="4">
        <f t="shared" si="0"/>
        <v>68.956000000000003</v>
      </c>
      <c r="I9" s="5">
        <f>SUM(B9:H9)</f>
        <v>34477.999999999993</v>
      </c>
      <c r="K9" t="s">
        <v>7</v>
      </c>
      <c r="L9" s="4">
        <f>$L5*M5/100</f>
        <v>978.52400000000011</v>
      </c>
      <c r="M9" s="4">
        <f t="shared" ref="M9:R9" si="2">$L5*N5/100</f>
        <v>386.14400000000001</v>
      </c>
      <c r="N9" s="4">
        <f t="shared" si="2"/>
        <v>366.39799999999997</v>
      </c>
      <c r="O9" s="4">
        <f t="shared" si="2"/>
        <v>258.892</v>
      </c>
      <c r="P9" s="4">
        <f t="shared" si="2"/>
        <v>114.08800000000001</v>
      </c>
      <c r="Q9" s="4">
        <f t="shared" si="2"/>
        <v>59.238</v>
      </c>
      <c r="R9" s="4">
        <f t="shared" si="2"/>
        <v>30.715999999999998</v>
      </c>
      <c r="S9" s="5">
        <f>SUM(L9:R9)</f>
        <v>2194</v>
      </c>
      <c r="U9" t="s">
        <v>7</v>
      </c>
      <c r="V9" s="4">
        <f>$V5*W5/100</f>
        <v>770.55</v>
      </c>
      <c r="W9" s="4">
        <f>$V5*X5/100</f>
        <v>351.45</v>
      </c>
      <c r="X9" s="4">
        <f>$V5*Y5/100</f>
        <v>240.9</v>
      </c>
      <c r="Y9" s="4">
        <f>$V5*Z5/100</f>
        <v>179.85</v>
      </c>
      <c r="Z9" s="4">
        <f>$V5*AA5/100</f>
        <v>56.1</v>
      </c>
      <c r="AA9" s="4">
        <f>$V5*AB5/100</f>
        <v>49.5</v>
      </c>
      <c r="AB9" s="4">
        <f>$V5*AC5/100</f>
        <v>4.95</v>
      </c>
      <c r="AC9" s="5">
        <f>SUM(V9:AB9)</f>
        <v>1653.3</v>
      </c>
    </row>
    <row r="10" spans="1:37" x14ac:dyDescent="0.2">
      <c r="B10" s="5">
        <f>SUM(B8:B9)</f>
        <v>32951.874000000003</v>
      </c>
      <c r="C10" s="5">
        <f t="shared" ref="C10:H10" si="3">SUM(C8:C9)</f>
        <v>12957.33</v>
      </c>
      <c r="D10" s="5">
        <f t="shared" si="3"/>
        <v>16303.158000000001</v>
      </c>
      <c r="E10" s="5">
        <f t="shared" si="3"/>
        <v>8444.9790000000012</v>
      </c>
      <c r="F10" s="5">
        <f t="shared" si="3"/>
        <v>3376.5990000000002</v>
      </c>
      <c r="G10" s="5">
        <f t="shared" si="3"/>
        <v>1567.4580000000001</v>
      </c>
      <c r="H10" s="5">
        <f t="shared" si="3"/>
        <v>317.60199999999998</v>
      </c>
      <c r="I10">
        <f>SUM(B8:H9)</f>
        <v>75919.000000000015</v>
      </c>
      <c r="L10" s="5">
        <f>SUM(L8:L9)</f>
        <v>1918.0740000000001</v>
      </c>
      <c r="M10" s="5">
        <f t="shared" ref="M10" si="4">SUM(M8:M9)</f>
        <v>1954.7840000000001</v>
      </c>
      <c r="N10" s="5">
        <f t="shared" ref="N10" si="5">SUM(N8:N9)</f>
        <v>3283.0880000000002</v>
      </c>
      <c r="O10" s="5">
        <f t="shared" ref="O10" si="6">SUM(O8:O9)</f>
        <v>1876.5520000000001</v>
      </c>
      <c r="P10" s="5">
        <f t="shared" ref="P10" si="7">SUM(P8:P9)</f>
        <v>792.19799999999998</v>
      </c>
      <c r="Q10" s="5">
        <f t="shared" ref="Q10" si="8">SUM(Q8:Q9)</f>
        <v>426.88799999999998</v>
      </c>
      <c r="R10" s="5">
        <f t="shared" ref="R10" si="9">SUM(R8:R9)</f>
        <v>104.246</v>
      </c>
      <c r="S10">
        <f>SUM(L8:R9)</f>
        <v>10355.829999999998</v>
      </c>
      <c r="V10" s="5">
        <f>SUM(V8:V9)</f>
        <v>2142.4380000000001</v>
      </c>
      <c r="W10" s="5">
        <f t="shared" ref="W10" si="10">SUM(W8:W9)</f>
        <v>2463.7219999999998</v>
      </c>
      <c r="X10" s="5">
        <f t="shared" ref="X10" si="11">SUM(X8:X9)</f>
        <v>4204.1319999999996</v>
      </c>
      <c r="Y10" s="5">
        <f t="shared" ref="Y10" si="12">SUM(Y8:Y9)</f>
        <v>2281.2339999999999</v>
      </c>
      <c r="Z10" s="5">
        <f t="shared" ref="Z10" si="13">SUM(Z8:Z9)</f>
        <v>959.80400000000009</v>
      </c>
      <c r="AA10" s="5">
        <f t="shared" ref="AA10" si="14">SUM(AA8:AA9)</f>
        <v>430.58</v>
      </c>
      <c r="AB10" s="5">
        <f t="shared" ref="AB10" si="15">SUM(AB8:AB9)</f>
        <v>70.278000000000006</v>
      </c>
      <c r="AC10">
        <f>SUM(V8:AB9)</f>
        <v>12552.188</v>
      </c>
    </row>
    <row r="12" spans="1:37" x14ac:dyDescent="0.2">
      <c r="A12" t="s">
        <v>8</v>
      </c>
      <c r="B12" s="3">
        <v>0</v>
      </c>
      <c r="C12" s="3">
        <v>1</v>
      </c>
      <c r="D12" s="3">
        <v>2</v>
      </c>
      <c r="E12" s="3">
        <v>3</v>
      </c>
      <c r="F12" s="3">
        <v>4</v>
      </c>
      <c r="G12" s="3" t="s">
        <v>3</v>
      </c>
      <c r="H12" s="3" t="s">
        <v>4</v>
      </c>
      <c r="K12" t="s">
        <v>8</v>
      </c>
      <c r="L12" s="3">
        <v>0</v>
      </c>
      <c r="M12" s="3">
        <v>1</v>
      </c>
      <c r="N12" s="3">
        <v>2</v>
      </c>
      <c r="O12" s="3">
        <v>3</v>
      </c>
      <c r="P12" s="3">
        <v>4</v>
      </c>
      <c r="Q12" s="3" t="s">
        <v>3</v>
      </c>
      <c r="R12" s="3" t="s">
        <v>4</v>
      </c>
      <c r="U12" t="s">
        <v>8</v>
      </c>
      <c r="V12" s="3">
        <v>0</v>
      </c>
      <c r="W12" s="3">
        <v>1</v>
      </c>
      <c r="X12" s="3">
        <v>2</v>
      </c>
      <c r="Y12" s="3">
        <v>3</v>
      </c>
      <c r="Z12" s="3">
        <v>4</v>
      </c>
      <c r="AA12" s="3" t="s">
        <v>3</v>
      </c>
      <c r="AB12" s="3" t="s">
        <v>4</v>
      </c>
      <c r="AE12" t="s">
        <v>19</v>
      </c>
    </row>
    <row r="13" spans="1:37" x14ac:dyDescent="0.2">
      <c r="A13" t="s">
        <v>6</v>
      </c>
      <c r="B13" s="5">
        <f>B$10*$I8/$I$10^2</f>
        <v>0.23692418048555919</v>
      </c>
      <c r="C13" s="5">
        <f t="shared" ref="C13:H14" si="16">C$10*$I8/$I$10^2</f>
        <v>9.3163283870621436E-2</v>
      </c>
      <c r="D13" s="5">
        <f t="shared" si="16"/>
        <v>0.11721980815041318</v>
      </c>
      <c r="E13" s="5">
        <f t="shared" si="16"/>
        <v>6.0719451913197921E-2</v>
      </c>
      <c r="F13" s="5">
        <f t="shared" si="16"/>
        <v>2.4277767962555288E-2</v>
      </c>
      <c r="G13" s="5">
        <f t="shared" si="16"/>
        <v>1.1270032839271403E-2</v>
      </c>
      <c r="H13" s="5">
        <f t="shared" si="16"/>
        <v>2.2835603696036997E-3</v>
      </c>
      <c r="K13" t="s">
        <v>6</v>
      </c>
      <c r="L13" s="5">
        <f>L$10*$S8/$S$10^2</f>
        <v>0.14597654422277759</v>
      </c>
      <c r="M13" s="5">
        <f t="shared" ref="M13:R14" si="17">M$10*$S8/$S$10^2</f>
        <v>0.14877038791098676</v>
      </c>
      <c r="N13" s="5">
        <f t="shared" si="17"/>
        <v>0.24986201815950293</v>
      </c>
      <c r="O13" s="5">
        <f t="shared" si="17"/>
        <v>0.14281647945508971</v>
      </c>
      <c r="P13" s="5">
        <f t="shared" si="17"/>
        <v>6.0290857589538227E-2</v>
      </c>
      <c r="Q13" s="5">
        <f t="shared" si="17"/>
        <v>3.2488650078241546E-2</v>
      </c>
      <c r="R13" s="5">
        <f t="shared" si="17"/>
        <v>7.9337245742592162E-3</v>
      </c>
      <c r="U13" t="s">
        <v>6</v>
      </c>
      <c r="V13" s="5">
        <f>V$10*$AC8/$AC$10^2</f>
        <v>0.14820115280699242</v>
      </c>
      <c r="W13" s="5">
        <f t="shared" ref="W13:AB14" si="18">W$10*$AC8/$AC$10^2</f>
        <v>0.17042567420665097</v>
      </c>
      <c r="X13" s="5">
        <f t="shared" si="18"/>
        <v>0.29081691463312664</v>
      </c>
      <c r="Y13" s="5">
        <f t="shared" si="18"/>
        <v>0.15780223680802269</v>
      </c>
      <c r="Z13" s="5">
        <f t="shared" si="18"/>
        <v>6.6393547569993883E-2</v>
      </c>
      <c r="AA13" s="5">
        <f t="shared" si="18"/>
        <v>2.9784970382169658E-2</v>
      </c>
      <c r="AB13" s="5">
        <f t="shared" si="18"/>
        <v>4.861415180728597E-3</v>
      </c>
      <c r="AE13" s="9">
        <f>V13*$AC$10</f>
        <v>1860.2487318500966</v>
      </c>
      <c r="AF13" s="9">
        <f t="shared" ref="AF13:AK14" si="19">W13*$AC$10</f>
        <v>2139.2151026686338</v>
      </c>
      <c r="AG13" s="9">
        <f t="shared" si="19"/>
        <v>3650.3885860549567</v>
      </c>
      <c r="AH13" s="9">
        <f t="shared" si="19"/>
        <v>1980.7633432348207</v>
      </c>
      <c r="AI13" s="9">
        <f t="shared" si="19"/>
        <v>833.38429108550633</v>
      </c>
      <c r="AJ13" s="9">
        <f t="shared" si="19"/>
        <v>373.86654781142539</v>
      </c>
      <c r="AK13" s="9">
        <f t="shared" si="19"/>
        <v>61.021397294559328</v>
      </c>
    </row>
    <row r="14" spans="1:37" x14ac:dyDescent="0.2">
      <c r="A14" t="s">
        <v>7</v>
      </c>
      <c r="B14" s="5">
        <f>B$10*$I9/$I$10^2</f>
        <v>0.19711570412830545</v>
      </c>
      <c r="C14" s="5">
        <f t="shared" si="16"/>
        <v>7.7509801918179702E-2</v>
      </c>
      <c r="D14" s="5">
        <f t="shared" si="16"/>
        <v>9.7524300702443098E-2</v>
      </c>
      <c r="E14" s="5">
        <f t="shared" si="16"/>
        <v>5.051724772720826E-2</v>
      </c>
      <c r="F14" s="5">
        <f t="shared" si="16"/>
        <v>2.0198568659370697E-2</v>
      </c>
      <c r="G14" s="5">
        <f t="shared" si="16"/>
        <v>9.376419300509144E-3</v>
      </c>
      <c r="H14" s="5">
        <f t="shared" si="16"/>
        <v>1.8998719727611869E-3</v>
      </c>
      <c r="K14" t="s">
        <v>7</v>
      </c>
      <c r="L14" s="5">
        <f>L$10*$S9/$S$10^2</f>
        <v>3.9240285331203183E-2</v>
      </c>
      <c r="M14" s="5">
        <f t="shared" si="17"/>
        <v>3.9991304778058963E-2</v>
      </c>
      <c r="N14" s="5">
        <f t="shared" si="17"/>
        <v>6.716597476815242E-2</v>
      </c>
      <c r="O14" s="5">
        <f t="shared" si="17"/>
        <v>3.8390821166878857E-2</v>
      </c>
      <c r="P14" s="5">
        <f t="shared" si="17"/>
        <v>1.6206921922099198E-2</v>
      </c>
      <c r="Q14" s="5">
        <f t="shared" si="17"/>
        <v>8.7333475791166876E-3</v>
      </c>
      <c r="R14" s="5">
        <f t="shared" si="17"/>
        <v>2.1326824640950279E-3</v>
      </c>
      <c r="U14" t="s">
        <v>7</v>
      </c>
      <c r="V14" s="5">
        <f>V$10*$AC9/$AC$10^2</f>
        <v>2.2481281203715515E-2</v>
      </c>
      <c r="W14" s="5">
        <f t="shared" si="18"/>
        <v>2.585261608026948E-2</v>
      </c>
      <c r="X14" s="5">
        <f t="shared" si="18"/>
        <v>4.4115290015178457E-2</v>
      </c>
      <c r="Y14" s="5">
        <f t="shared" si="18"/>
        <v>2.3937711637618805E-2</v>
      </c>
      <c r="Z14" s="5">
        <f t="shared" si="18"/>
        <v>1.0071527682225094E-2</v>
      </c>
      <c r="AA14" s="5">
        <f t="shared" si="18"/>
        <v>4.5182124573480429E-3</v>
      </c>
      <c r="AB14" s="5">
        <f t="shared" si="18"/>
        <v>7.3744933595964925E-4</v>
      </c>
      <c r="AE14" s="9">
        <f>V14*$AC$10</f>
        <v>282.18926814990346</v>
      </c>
      <c r="AF14" s="9">
        <f t="shared" si="19"/>
        <v>324.50689733136562</v>
      </c>
      <c r="AG14" s="9">
        <f t="shared" si="19"/>
        <v>553.7434139450429</v>
      </c>
      <c r="AH14" s="9">
        <f t="shared" si="19"/>
        <v>300.47065676517911</v>
      </c>
      <c r="AI14" s="9">
        <f t="shared" si="19"/>
        <v>126.41970891449364</v>
      </c>
      <c r="AJ14" s="9">
        <f t="shared" si="19"/>
        <v>56.713452188574614</v>
      </c>
      <c r="AK14" s="9">
        <f t="shared" si="19"/>
        <v>9.2566027054406774</v>
      </c>
    </row>
    <row r="15" spans="1:37" x14ac:dyDescent="0.2">
      <c r="I15">
        <f>SUM(B13:H14)</f>
        <v>0.99999999999999967</v>
      </c>
      <c r="S15">
        <f>SUM(L13:R14)</f>
        <v>1.0000000000000002</v>
      </c>
      <c r="AC15">
        <f>SUM(V13:AB14)</f>
        <v>0.99999999999999989</v>
      </c>
    </row>
    <row r="16" spans="1:37" x14ac:dyDescent="0.2">
      <c r="A16" t="s">
        <v>9</v>
      </c>
      <c r="B16" s="3">
        <v>0</v>
      </c>
      <c r="C16" s="3">
        <v>1</v>
      </c>
      <c r="D16" s="3">
        <v>2</v>
      </c>
      <c r="E16" s="3">
        <v>3</v>
      </c>
      <c r="F16" s="3">
        <v>4</v>
      </c>
      <c r="G16" s="3" t="s">
        <v>3</v>
      </c>
      <c r="H16" s="3" t="s">
        <v>4</v>
      </c>
      <c r="K16" t="s">
        <v>9</v>
      </c>
      <c r="L16" s="3">
        <v>0</v>
      </c>
      <c r="M16" s="3">
        <v>1</v>
      </c>
      <c r="N16" s="3">
        <v>2</v>
      </c>
      <c r="O16" s="3">
        <v>3</v>
      </c>
      <c r="P16" s="3">
        <v>4</v>
      </c>
      <c r="Q16" s="3" t="s">
        <v>3</v>
      </c>
      <c r="R16" s="3" t="s">
        <v>4</v>
      </c>
      <c r="U16" t="s">
        <v>9</v>
      </c>
      <c r="V16" s="3">
        <v>0</v>
      </c>
      <c r="W16" s="3">
        <v>1</v>
      </c>
      <c r="X16" s="3">
        <v>2</v>
      </c>
      <c r="Y16" s="3">
        <v>3</v>
      </c>
      <c r="Z16" s="3">
        <v>4</v>
      </c>
      <c r="AA16" s="3" t="s">
        <v>3</v>
      </c>
      <c r="AB16" s="3" t="s">
        <v>4</v>
      </c>
    </row>
    <row r="17" spans="1:29" x14ac:dyDescent="0.2">
      <c r="A17" t="s">
        <v>6</v>
      </c>
      <c r="B17" s="4">
        <f>B8/$I$10</f>
        <v>9.3887590721690201E-2</v>
      </c>
      <c r="C17" s="4">
        <f t="shared" ref="C17:H18" si="20">C8/$I$10</f>
        <v>0.1157219141453391</v>
      </c>
      <c r="D17" s="4">
        <f t="shared" si="20"/>
        <v>0.18340831675865066</v>
      </c>
      <c r="E17" s="4">
        <f t="shared" si="20"/>
        <v>9.4433448807281439E-2</v>
      </c>
      <c r="F17" s="4">
        <f t="shared" si="20"/>
        <v>3.7664207905794327E-2</v>
      </c>
      <c r="G17" s="4">
        <f t="shared" si="20"/>
        <v>1.7467458738919108E-2</v>
      </c>
      <c r="H17" s="4">
        <f t="shared" si="20"/>
        <v>3.2751485135473326E-3</v>
      </c>
      <c r="K17" t="s">
        <v>6</v>
      </c>
      <c r="L17" s="4">
        <f>L8/$S$10</f>
        <v>9.0726672801697217E-2</v>
      </c>
      <c r="M17" s="4">
        <f t="shared" ref="M17:R17" si="21">M8/$S$10</f>
        <v>0.15147409719935537</v>
      </c>
      <c r="N17" s="4">
        <f t="shared" si="21"/>
        <v>0.28164714948005137</v>
      </c>
      <c r="O17" s="4">
        <f t="shared" si="21"/>
        <v>0.15620766273683523</v>
      </c>
      <c r="P17" s="4">
        <f t="shared" si="21"/>
        <v>6.5480989935137998E-2</v>
      </c>
      <c r="Q17" s="4">
        <f t="shared" si="21"/>
        <v>3.5501741531098911E-2</v>
      </c>
      <c r="R17" s="4">
        <f t="shared" si="21"/>
        <v>7.1003483062197833E-3</v>
      </c>
      <c r="U17" t="s">
        <v>6</v>
      </c>
      <c r="V17" s="4">
        <f>V8/$AC$10</f>
        <v>0.10929473012991837</v>
      </c>
      <c r="W17" s="4">
        <f t="shared" ref="W17:AB18" si="22">W8/$AC$10</f>
        <v>0.16827918766035052</v>
      </c>
      <c r="X17" s="4">
        <f t="shared" si="22"/>
        <v>0.31574033148643088</v>
      </c>
      <c r="Y17" s="4">
        <f t="shared" si="22"/>
        <v>0.16741176916725595</v>
      </c>
      <c r="Z17" s="4">
        <f t="shared" si="22"/>
        <v>7.1995734926851004E-2</v>
      </c>
      <c r="AA17" s="4">
        <f t="shared" si="22"/>
        <v>3.0359647258310661E-2</v>
      </c>
      <c r="AB17" s="4">
        <f t="shared" si="22"/>
        <v>5.204510958567542E-3</v>
      </c>
    </row>
    <row r="18" spans="1:29" x14ac:dyDescent="0.2">
      <c r="A18" t="s">
        <v>7</v>
      </c>
      <c r="B18" s="4">
        <f>B9/$I$10</f>
        <v>0.3401522938921745</v>
      </c>
      <c r="C18" s="4">
        <f t="shared" si="20"/>
        <v>5.4951171643462096E-2</v>
      </c>
      <c r="D18" s="4">
        <f t="shared" si="20"/>
        <v>3.1335792094205658E-2</v>
      </c>
      <c r="E18" s="4">
        <f t="shared" si="20"/>
        <v>1.6803250833124776E-2</v>
      </c>
      <c r="F18" s="4">
        <f t="shared" si="20"/>
        <v>6.812128716131665E-3</v>
      </c>
      <c r="G18" s="4">
        <f t="shared" si="20"/>
        <v>3.1789934008614436E-3</v>
      </c>
      <c r="H18" s="4">
        <f t="shared" si="20"/>
        <v>9.0828382881755546E-4</v>
      </c>
      <c r="K18" t="s">
        <v>7</v>
      </c>
      <c r="L18" s="4">
        <f>L9/$S$10</f>
        <v>9.4490156752283519E-2</v>
      </c>
      <c r="M18" s="4">
        <f t="shared" ref="M18:R18" si="23">M9/$S$10</f>
        <v>3.7287595489690357E-2</v>
      </c>
      <c r="N18" s="4">
        <f t="shared" si="23"/>
        <v>3.5380843447603914E-2</v>
      </c>
      <c r="O18" s="4">
        <f t="shared" si="23"/>
        <v>2.4999637885133305E-2</v>
      </c>
      <c r="P18" s="4">
        <f t="shared" si="23"/>
        <v>1.1016789576499424E-2</v>
      </c>
      <c r="Q18" s="4">
        <f t="shared" si="23"/>
        <v>5.7202561262593155E-3</v>
      </c>
      <c r="R18" s="4">
        <f t="shared" si="23"/>
        <v>2.96605873213446E-3</v>
      </c>
      <c r="U18" t="s">
        <v>7</v>
      </c>
      <c r="V18" s="4">
        <f>V9/$AC$10</f>
        <v>6.1387703880789547E-2</v>
      </c>
      <c r="W18" s="4">
        <f t="shared" si="22"/>
        <v>2.7999102626569964E-2</v>
      </c>
      <c r="X18" s="4">
        <f t="shared" si="22"/>
        <v>1.9191873161874248E-2</v>
      </c>
      <c r="Y18" s="4">
        <f t="shared" si="22"/>
        <v>1.4328179278385568E-2</v>
      </c>
      <c r="Z18" s="4">
        <f t="shared" si="22"/>
        <v>4.4693403253679761E-3</v>
      </c>
      <c r="AA18" s="4">
        <f t="shared" si="22"/>
        <v>3.9435355812070371E-3</v>
      </c>
      <c r="AB18" s="4">
        <f t="shared" si="22"/>
        <v>3.9435355812070374E-4</v>
      </c>
    </row>
    <row r="19" spans="1:29" x14ac:dyDescent="0.2">
      <c r="I19">
        <f>SUM(B17:H18)</f>
        <v>0.99999999999999989</v>
      </c>
      <c r="S19">
        <f>SUM(L17:R18)</f>
        <v>1.0000000000000002</v>
      </c>
      <c r="AC19">
        <f>SUM(V17:AB18)</f>
        <v>1</v>
      </c>
    </row>
    <row r="20" spans="1:29" x14ac:dyDescent="0.2">
      <c r="A20" t="s">
        <v>10</v>
      </c>
      <c r="B20" s="6">
        <f>(B13-B17)^2/B13</f>
        <v>8.6354486778627393E-2</v>
      </c>
      <c r="C20" s="6">
        <f t="shared" ref="C20:H21" si="24">(C13-C17)^2/C13</f>
        <v>5.4623643427825185E-3</v>
      </c>
      <c r="D20" s="6">
        <f t="shared" si="24"/>
        <v>3.7373535590173076E-2</v>
      </c>
      <c r="E20" s="6">
        <f t="shared" si="24"/>
        <v>1.8719430936220548E-2</v>
      </c>
      <c r="F20" s="6">
        <f t="shared" si="24"/>
        <v>7.381105817895986E-3</v>
      </c>
      <c r="G20" s="6">
        <f t="shared" si="24"/>
        <v>3.4079836615726498E-3</v>
      </c>
      <c r="H20" s="6">
        <f t="shared" si="24"/>
        <v>4.3057633172194891E-4</v>
      </c>
      <c r="K20" t="s">
        <v>10</v>
      </c>
      <c r="L20" s="6">
        <f>(L13-L17)^2/L13</f>
        <v>2.091122452787594E-2</v>
      </c>
      <c r="M20" s="6">
        <f>(M13-M17)^2/M13</f>
        <v>4.9136417661184438E-5</v>
      </c>
      <c r="N20" s="6">
        <f>(N13-N17)^2/N13</f>
        <v>4.0434099608511681E-3</v>
      </c>
      <c r="O20" s="6">
        <f>(O13-O17)^2/O13</f>
        <v>1.2556239333829193E-3</v>
      </c>
      <c r="P20" s="6">
        <f>(P13-P17)^2/P13</f>
        <v>4.4679201527090596E-4</v>
      </c>
      <c r="Q20" s="6">
        <f>(Q13-Q17)^2/Q13</f>
        <v>2.7944282330654151E-4</v>
      </c>
      <c r="R20" s="6">
        <f>(R13-R17)^2/R13</f>
        <v>8.7539717018243068E-5</v>
      </c>
      <c r="U20" t="s">
        <v>10</v>
      </c>
      <c r="V20" s="6">
        <f>(V13-V17)^2/V13</f>
        <v>1.0213886308283304E-2</v>
      </c>
      <c r="W20" s="6">
        <f>(W13-W17)^2/W13</f>
        <v>2.7034685442183433E-5</v>
      </c>
      <c r="X20" s="6">
        <f>(X13-X17)^2/X13</f>
        <v>2.1359717278728466E-3</v>
      </c>
      <c r="Y20" s="6">
        <f>(Y13-Y17)^2/Y13</f>
        <v>5.8518252992505345E-4</v>
      </c>
      <c r="Z20" s="6">
        <f>(Z13-Z17)^2/Z13</f>
        <v>4.7270411553537468E-4</v>
      </c>
      <c r="AA20" s="6">
        <f>(AA13-AA17)^2/AA13</f>
        <v>1.1087924806830876E-5</v>
      </c>
      <c r="AB20" s="6">
        <f>(AB13-AB17)^2/AB13</f>
        <v>2.4214083429358202E-5</v>
      </c>
    </row>
    <row r="21" spans="1:29" x14ac:dyDescent="0.2">
      <c r="B21" s="6">
        <f>(B14-B18)^2/B14</f>
        <v>0.10379419591023557</v>
      </c>
      <c r="C21" s="6">
        <f t="shared" si="24"/>
        <v>6.5655154222765029E-3</v>
      </c>
      <c r="D21" s="6">
        <f t="shared" si="24"/>
        <v>4.492130310320671E-2</v>
      </c>
      <c r="E21" s="6">
        <f t="shared" si="24"/>
        <v>2.2499911173151411E-2</v>
      </c>
      <c r="F21" s="6">
        <f t="shared" si="24"/>
        <v>8.871756082122725E-3</v>
      </c>
      <c r="G21" s="6">
        <f t="shared" si="24"/>
        <v>4.096242558130749E-3</v>
      </c>
      <c r="H21" s="6">
        <f t="shared" si="24"/>
        <v>5.1753331872177156E-4</v>
      </c>
      <c r="L21" s="6">
        <f>(L14-L18)^2/L14</f>
        <v>7.7791184908091809E-2</v>
      </c>
      <c r="M21" s="6">
        <f>(M14-M18)^2/M14</f>
        <v>1.8279083307182542E-4</v>
      </c>
      <c r="N21" s="6">
        <f>(N14-N18)^2/N14</f>
        <v>1.5041761495339114E-2</v>
      </c>
      <c r="O21" s="6">
        <f>(O14-O18)^2/O14</f>
        <v>4.6710068770295186E-3</v>
      </c>
      <c r="P21" s="6">
        <f>(P14-P18)^2/P14</f>
        <v>1.662096843208087E-3</v>
      </c>
      <c r="Q21" s="6">
        <f>(Q14-Q18)^2/Q14</f>
        <v>1.039546407724722E-3</v>
      </c>
      <c r="R21" s="6">
        <f>(R14-R18)^2/R14</f>
        <v>3.2565373224749557E-4</v>
      </c>
      <c r="V21" s="6">
        <f>(V14-V18)^2/V14</f>
        <v>6.7332004426730249E-2</v>
      </c>
      <c r="W21" s="6">
        <f>(W14-W18)^2/W14</f>
        <v>1.7821811452827451E-4</v>
      </c>
      <c r="X21" s="6">
        <f>(X14-X18)^2/X14</f>
        <v>1.408075765635552E-2</v>
      </c>
      <c r="Y21" s="6">
        <f>(Y14-Y18)^2/Y14</f>
        <v>3.857641597538122E-3</v>
      </c>
      <c r="Z21" s="6">
        <f>(Z14-Z18)^2/Z14</f>
        <v>3.1161611397563065E-3</v>
      </c>
      <c r="AA21" s="6">
        <f>(AA14-AA18)^2/AA14</f>
        <v>7.30938429940558E-5</v>
      </c>
      <c r="AB21" s="6">
        <f>(AB14-AB18)^2/AB14</f>
        <v>1.5962413555871993E-4</v>
      </c>
    </row>
    <row r="22" spans="1:29" x14ac:dyDescent="0.2">
      <c r="I22" s="6">
        <f>SUM(B20:H21)</f>
        <v>0.35039594102683957</v>
      </c>
      <c r="S22" s="6">
        <f>SUM(L20:R21)</f>
        <v>0.12778721049207947</v>
      </c>
      <c r="AC22" s="6">
        <f>SUM(V20:AB21)</f>
        <v>0.10226758228875621</v>
      </c>
    </row>
    <row r="23" spans="1:29" x14ac:dyDescent="0.2">
      <c r="A23" t="s">
        <v>11</v>
      </c>
      <c r="B23" s="6">
        <f>I10*I22</f>
        <v>26601.70944681664</v>
      </c>
      <c r="K23" t="s">
        <v>11</v>
      </c>
      <c r="L23" s="6">
        <f>S10*S22</f>
        <v>1323.3426280301912</v>
      </c>
      <c r="U23" t="s">
        <v>11</v>
      </c>
      <c r="V23" s="6">
        <f>AC10*AC22</f>
        <v>1283.6819191939383</v>
      </c>
    </row>
    <row r="24" spans="1:29" x14ac:dyDescent="0.2">
      <c r="A24" t="s">
        <v>12</v>
      </c>
      <c r="B24" s="7">
        <v>6</v>
      </c>
      <c r="K24" t="s">
        <v>12</v>
      </c>
      <c r="L24" s="7">
        <v>6</v>
      </c>
      <c r="U24" t="s">
        <v>12</v>
      </c>
      <c r="V24" s="7">
        <v>6</v>
      </c>
    </row>
    <row r="25" spans="1:29" x14ac:dyDescent="0.2">
      <c r="A25" t="s">
        <v>13</v>
      </c>
      <c r="B25" s="8">
        <f>1-_xlfn.CHISQ.DIST(B23,6,1)</f>
        <v>0</v>
      </c>
      <c r="D25" s="9" t="s">
        <v>14</v>
      </c>
      <c r="E25" s="9"/>
      <c r="K25" t="s">
        <v>13</v>
      </c>
      <c r="L25" s="8">
        <f>1-_xlfn.CHISQ.DIST(L23,6,1)</f>
        <v>0</v>
      </c>
      <c r="N25" s="9" t="s">
        <v>14</v>
      </c>
      <c r="O25" s="9"/>
      <c r="U25" t="s">
        <v>13</v>
      </c>
      <c r="V25" s="8">
        <f>1-_xlfn.CHISQ.DIST(V23,6,1)</f>
        <v>0</v>
      </c>
      <c r="X25" s="9" t="s">
        <v>14</v>
      </c>
      <c r="Y25" s="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de Microsoft Office</dc:creator>
  <cp:lastModifiedBy>Utilisateur de Microsoft Office</cp:lastModifiedBy>
  <dcterms:created xsi:type="dcterms:W3CDTF">2017-06-27T07:18:35Z</dcterms:created>
  <dcterms:modified xsi:type="dcterms:W3CDTF">2017-06-27T07:41:13Z</dcterms:modified>
</cp:coreProperties>
</file>